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autoCompressPictures="0"/>
  <mc:AlternateContent xmlns:mc="http://schemas.openxmlformats.org/markup-compatibility/2006">
    <mc:Choice Requires="x15">
      <x15ac:absPath xmlns:x15ac="http://schemas.microsoft.com/office/spreadsheetml/2010/11/ac" url="S:\WVA\Assessment Grid\"/>
    </mc:Choice>
  </mc:AlternateContent>
  <xr:revisionPtr revIDLastSave="0" documentId="8_{D6D2CF47-7D12-4729-B1C1-49195E9DA367}" xr6:coauthVersionLast="43" xr6:coauthVersionMax="43" xr10:uidLastSave="{00000000-0000-0000-0000-000000000000}"/>
  <bookViews>
    <workbookView xWindow="2850" yWindow="2850" windowWidth="17385" windowHeight="11385" xr2:uid="{00000000-000D-0000-FFFF-FFFF00000000}"/>
  </bookViews>
  <sheets>
    <sheet name="7-1-18 Grid" sheetId="4" r:id="rId1"/>
    <sheet name="Grid Calculation" sheetId="1" state="hidden" r:id="rId2"/>
  </sheets>
  <definedNames>
    <definedName name="_xlnm.Print_Area" localSheetId="0">'7-1-18 Grid'!$A$1:$I$50</definedName>
    <definedName name="_xlnm.Print_Area" localSheetId="1">'Grid Calculation'!$A$1:$F$55</definedName>
    <definedName name="_xlnm.Print_Titles" localSheetId="0">'7-1-18 Grid'!$5:$5</definedName>
    <definedName name="_xlnm.Print_Titles" localSheetId="1">'Grid Calculation'!$5:$5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50" i="4" l="1"/>
  <c r="H50" i="4" s="1"/>
  <c r="H34" i="4" l="1"/>
  <c r="H49" i="4" l="1"/>
  <c r="H48" i="4" l="1"/>
  <c r="H47" i="4"/>
  <c r="G45" i="4"/>
  <c r="H45" i="4" s="1"/>
  <c r="G44" i="4"/>
  <c r="H44" i="4" s="1"/>
  <c r="G42" i="4"/>
  <c r="H42" i="4" s="1"/>
  <c r="G41" i="4"/>
  <c r="H41" i="4" s="1"/>
  <c r="G40" i="4"/>
  <c r="H40" i="4" s="1"/>
  <c r="G39" i="4"/>
  <c r="H39" i="4" s="1"/>
  <c r="G35" i="4"/>
  <c r="H35" i="4" s="1"/>
  <c r="G32" i="4"/>
  <c r="H32" i="4" s="1"/>
  <c r="G31" i="4"/>
  <c r="H31" i="4" s="1"/>
  <c r="G30" i="4"/>
  <c r="H30" i="4" s="1"/>
  <c r="G29" i="4"/>
  <c r="H29" i="4" s="1"/>
  <c r="G26" i="4"/>
  <c r="H26" i="4" s="1"/>
  <c r="G25" i="4"/>
  <c r="H25" i="4" s="1"/>
  <c r="G22" i="4"/>
  <c r="H22" i="4" s="1"/>
  <c r="G21" i="4"/>
  <c r="H21" i="4" s="1"/>
  <c r="G19" i="4"/>
  <c r="H19" i="4" s="1"/>
  <c r="G18" i="4"/>
  <c r="H18" i="4" s="1"/>
  <c r="G16" i="4"/>
  <c r="H16" i="4" s="1"/>
  <c r="G14" i="4"/>
  <c r="H14" i="4" s="1"/>
  <c r="G13" i="4"/>
  <c r="H13" i="4" s="1"/>
  <c r="G12" i="4"/>
  <c r="H12" i="4" s="1"/>
  <c r="G9" i="4"/>
  <c r="H9" i="4" s="1"/>
  <c r="G8" i="4"/>
  <c r="H8" i="4" s="1"/>
  <c r="G6" i="4"/>
  <c r="H6" i="4" s="1"/>
  <c r="F24" i="1" l="1"/>
  <c r="F17" i="1"/>
  <c r="F48" i="1"/>
  <c r="F45" i="1"/>
  <c r="F44" i="1"/>
  <c r="F40" i="1"/>
  <c r="F39" i="1"/>
  <c r="F36" i="1"/>
  <c r="F35" i="1"/>
  <c r="F33" i="1"/>
  <c r="F32" i="1"/>
  <c r="F30" i="1"/>
  <c r="F29" i="1"/>
  <c r="F28" i="1"/>
  <c r="F27" i="1"/>
  <c r="F25" i="1"/>
  <c r="F23" i="1"/>
  <c r="F22" i="1"/>
  <c r="F21" i="1"/>
  <c r="F19" i="1"/>
  <c r="F18" i="1"/>
  <c r="F16" i="1"/>
  <c r="F15" i="1"/>
  <c r="F14" i="1"/>
  <c r="F13" i="1"/>
  <c r="F12" i="1"/>
  <c r="F11" i="1"/>
  <c r="F9" i="1"/>
  <c r="F8" i="1"/>
  <c r="F7" i="1"/>
</calcChain>
</file>

<file path=xl/sharedStrings.xml><?xml version="1.0" encoding="utf-8"?>
<sst xmlns="http://schemas.openxmlformats.org/spreadsheetml/2006/main" count="233" uniqueCount="183">
  <si>
    <t>CPT Code</t>
  </si>
  <si>
    <t>CPT Code Description</t>
  </si>
  <si>
    <t>Trade Name(s)</t>
  </si>
  <si>
    <t>90633</t>
  </si>
  <si>
    <t>Hepatitis A vaccine, pediatric/adolescent dosage (2-dose schedule), for intramuscular use (Code Price is per dose = 0.5 mL)</t>
  </si>
  <si>
    <t>Havrix</t>
  </si>
  <si>
    <t>Vaqta</t>
  </si>
  <si>
    <t>Twinrix</t>
  </si>
  <si>
    <t>Hemophilus influenza b vaccine (Hib), PRP-OMP conjugate (3-dose schedule), for intramuscular use (Code price is per dose = 0.5 mL)</t>
  </si>
  <si>
    <t>PedvaxHIB</t>
  </si>
  <si>
    <t>90648</t>
  </si>
  <si>
    <t>Hemophilus influenza b vaccine (Hib), PRP-T conjugate (4-dose schedule), for intramuscular use (Code price is per dose = 0.5 mL)</t>
  </si>
  <si>
    <t>Act HIB</t>
  </si>
  <si>
    <t>Hiberix</t>
  </si>
  <si>
    <t>90649</t>
  </si>
  <si>
    <t>Human Papilloma Virus (HPV) vaccine, types 6, 11, 16, 18 (quadrivalent), 3 dose schedule, for intramuscular use (Code Price is per dose = 0.5 mL)</t>
  </si>
  <si>
    <t>Gardasil</t>
  </si>
  <si>
    <t>Human Papilloma virus (HPV) vaccine, types 16, 18, bivalent, 3 dose schedule, for intramuscular use (Code Price is per dose = 0.5 mL)</t>
  </si>
  <si>
    <t>Cervarix</t>
  </si>
  <si>
    <t>Pneumococcal conjugate vaccine, 13 valent, for intramuscular use (Prevnar 13 was FDA approved on 2/24/10)</t>
  </si>
  <si>
    <t>Prevnar 13</t>
  </si>
  <si>
    <t>90680</t>
  </si>
  <si>
    <t>Rotavirus vaccine, pentavalent, 3 dose schedule, live, for oral use (Code Price is per dose = 2 mL)</t>
  </si>
  <si>
    <t>RotaTeq</t>
  </si>
  <si>
    <t>Rotavirus vaccine, human, attenuated, 2 dose schedule, live, for oral use (Code Price is per 1 mL = 1 dose)</t>
  </si>
  <si>
    <t>Rotarix</t>
  </si>
  <si>
    <t>Diphtheria, tetanus toxoids, acellular pertussis vaccine and poliovirus vaccine, inactivated (DTaP-IPV), when administered to children 4 years through 6 years of age, for intramuscular use (Code Price is per one dose = 0.5 mL)</t>
  </si>
  <si>
    <t>Kinrix</t>
  </si>
  <si>
    <t>90698</t>
  </si>
  <si>
    <t>Diphtheria, tetanus toxoids, acellular pertussis vaccine, haemophilus influenza Type B, and poliovirus vaccine, inactivated (DTaP - Hib - IPV), for intramuscular use (Code Price is per one dose = 0.5 mL)</t>
  </si>
  <si>
    <t>Pentacel</t>
  </si>
  <si>
    <t>90700</t>
  </si>
  <si>
    <t>Diphtheria, tetanus toxoids, and acellular pertussis vaccine (DTaP), when administered to individuals younger than seven years, for intramuscular use (Code price is per 0.5 mL dose)</t>
  </si>
  <si>
    <t>Daptacel</t>
  </si>
  <si>
    <t>Infanrix</t>
  </si>
  <si>
    <t>90707</t>
  </si>
  <si>
    <t>Measles, mumps and rubella virus vaccine (MMR), live, for subcutaneous use (Code Price is per 0.5 mL)</t>
  </si>
  <si>
    <t>MMRII</t>
  </si>
  <si>
    <t>90710</t>
  </si>
  <si>
    <t>Measles, mumps, rubella, and varicella vaccine (MMRV), live, for subcutaneous use (Code Price is per one dose = 0.5 mL)</t>
  </si>
  <si>
    <t>ProQuad</t>
  </si>
  <si>
    <t>90713</t>
  </si>
  <si>
    <t>Poliovirus vaccine, inactivated, (IPV), for subcutaneous or intramuscular use (Code Price is per 0.5 mL dose)</t>
  </si>
  <si>
    <t>IPOL</t>
  </si>
  <si>
    <t>Tetanus and diphtheria toxoids (Td) adsorbed, preservative free, when administered to individuals 7 years or older, for intramuscular use (Code Price is per 0.5 mL)</t>
  </si>
  <si>
    <t>90715</t>
  </si>
  <si>
    <t>Tetanus, diphtheria toxoids and acellular pertussis vaccine (Tdap), when administered to individuals 7 years or older, for intramuscular use (Code Price is per dose = 0.5 mL)</t>
  </si>
  <si>
    <t>BOOSTRIX</t>
  </si>
  <si>
    <t>ADACEL</t>
  </si>
  <si>
    <t>90716</t>
  </si>
  <si>
    <t>Varicella virus vaccine, live, for subcutaneous use (Code Price is per 0.5 mL)</t>
  </si>
  <si>
    <t>Varivax</t>
  </si>
  <si>
    <t>90723</t>
  </si>
  <si>
    <t>Diphtheria, tetanus toxoids, acellular pertussis vaccine, Hepatitis B and poliovirus vaccine, inactivated (DtaP-HepB-IPV), for intramuscular use (Code price is per 0.5 mL)</t>
  </si>
  <si>
    <t>Pediarix</t>
  </si>
  <si>
    <t>Pneumococcal polysaccharide vaccine, 23-valent, adult or immunosuppressed patient dosage, when administered to individuals 2 years or older, for subcutaneous or intramuscular use (Code price is per 0.5 mL dose)</t>
  </si>
  <si>
    <t>90734</t>
  </si>
  <si>
    <t>Meningococcal conjugate vaccine, serogroups A, C, Y and W-135 (tetravalent), for intramuscular use (Code Price is per dose = 0.5 mL)</t>
  </si>
  <si>
    <t>Menactra</t>
  </si>
  <si>
    <t>Menveo</t>
  </si>
  <si>
    <t>Hepatitis B vaccine, adolescent dosage (2-dose schedule), for intramuscular use (Code price is per dose) (Recombivax HB 10mcg = one dose)</t>
  </si>
  <si>
    <t>Recombivax HB</t>
  </si>
  <si>
    <t>90744</t>
  </si>
  <si>
    <t>Hepatitis B vaccine, pediatric/adolescent dosage (3-dose schedule), for intramuscular use (Code price is per dose)</t>
  </si>
  <si>
    <t>ENGERIX B</t>
  </si>
  <si>
    <t>Hepatitis B and Hemophilus influenza b vaccine (HepB-Hib), for intramuscular use (Code Price is per one dose = 0.5 mL)</t>
  </si>
  <si>
    <t>Comvax</t>
  </si>
  <si>
    <t>Pediatric Influenza Vaccine Assessments</t>
    <phoneticPr fontId="0" type="noConversion"/>
  </si>
  <si>
    <t>Fluzone Pediatric Preservative Free (PF)</t>
  </si>
  <si>
    <t>Fluzone Preservative Free (PF)</t>
  </si>
  <si>
    <t>Fluarix Preservative Free (PF)</t>
  </si>
  <si>
    <t>Fluvirin Preservative Free (PF)</t>
  </si>
  <si>
    <t>Afluria Preservative Free (PF)</t>
  </si>
  <si>
    <t>Fluzone</t>
  </si>
  <si>
    <t>Fluvirin</t>
  </si>
  <si>
    <t>Afluria</t>
  </si>
  <si>
    <r>
      <t xml:space="preserve">Washington Vaccine Association Assessment Grid </t>
    </r>
    <r>
      <rPr>
        <b/>
        <sz val="14"/>
        <color indexed="10"/>
        <rFont val="Calibri"/>
        <family val="2"/>
      </rPr>
      <t/>
    </r>
  </si>
  <si>
    <t>Pneumovax 23</t>
  </si>
  <si>
    <t>Tenivac</t>
  </si>
  <si>
    <t>Meningococcal conjugate vaccine, serogroups  C &amp; Y and Hemophilus influenza B vacine (Hb-MenCY), 4 dose schedule, when administered to high risk children 2 - 15 months of age, for intramuscular use</t>
  </si>
  <si>
    <t>MenHibrix</t>
  </si>
  <si>
    <t>Flumist</t>
  </si>
  <si>
    <t xml:space="preserve">Hepatitis A &amp; Hepatitis B vaccine (HepA-HepB) adult dosage, for intramuscular use (Code Price is per 1 mL). </t>
  </si>
  <si>
    <r>
      <t xml:space="preserve">Influenza virus vaccine, </t>
    </r>
    <r>
      <rPr>
        <sz val="10"/>
        <rFont val="Arial"/>
        <family val="2"/>
      </rPr>
      <t>quadrivalent,</t>
    </r>
    <r>
      <rPr>
        <sz val="10"/>
        <color rgb="FFFF0000"/>
        <rFont val="Arial"/>
        <family val="2"/>
      </rPr>
      <t xml:space="preserve"> </t>
    </r>
    <r>
      <rPr>
        <sz val="10"/>
        <color indexed="8"/>
        <rFont val="Arial"/>
        <family val="2"/>
      </rPr>
      <t>live, for intranasal use (Code price is per dose = 0.2 mL)</t>
    </r>
  </si>
  <si>
    <r>
      <t xml:space="preserve">Influenza virus vaccine, </t>
    </r>
    <r>
      <rPr>
        <sz val="10"/>
        <rFont val="Arial"/>
        <family val="2"/>
      </rPr>
      <t xml:space="preserve">trivalent, </t>
    </r>
    <r>
      <rPr>
        <sz val="10"/>
        <color indexed="8"/>
        <rFont val="Arial"/>
        <family val="2"/>
      </rPr>
      <t>split virus, when administered to individuals 3 years of age and older, for intramuscular use (Code price is per 0.5 mL based on Fluzone)</t>
    </r>
  </si>
  <si>
    <r>
      <t xml:space="preserve">Influenza virus vaccine, </t>
    </r>
    <r>
      <rPr>
        <sz val="10"/>
        <rFont val="Arial"/>
        <family val="2"/>
      </rPr>
      <t>trivalent,</t>
    </r>
    <r>
      <rPr>
        <sz val="10"/>
        <color rgb="FFFF0000"/>
        <rFont val="Arial"/>
        <family val="2"/>
      </rPr>
      <t xml:space="preserve"> </t>
    </r>
    <r>
      <rPr>
        <sz val="10"/>
        <color indexed="8"/>
        <rFont val="Arial"/>
        <family val="2"/>
      </rPr>
      <t>split virus, when administered to children 6-35 months of age, for intramuscular use (Code Price is per 0.25 mL dose)</t>
    </r>
  </si>
  <si>
    <r>
      <t xml:space="preserve">Influenza virus vaccine, </t>
    </r>
    <r>
      <rPr>
        <sz val="10"/>
        <rFont val="Arial"/>
        <family val="2"/>
      </rPr>
      <t>trivalent,</t>
    </r>
    <r>
      <rPr>
        <sz val="10"/>
        <color indexed="8"/>
        <rFont val="Arial"/>
        <family val="2"/>
      </rPr>
      <t xml:space="preserve"> split virus, preservative free, when administered to individuals 3 years and older, for intramuscular use (Code Price is per 0.5 mL dose)</t>
    </r>
  </si>
  <si>
    <r>
      <t xml:space="preserve">Influenza virus vaccine, </t>
    </r>
    <r>
      <rPr>
        <sz val="10"/>
        <rFont val="Arial"/>
        <family val="2"/>
      </rPr>
      <t>trivalent,</t>
    </r>
    <r>
      <rPr>
        <sz val="10"/>
        <color indexed="8"/>
        <rFont val="Arial"/>
        <family val="2"/>
      </rPr>
      <t xml:space="preserve"> split virus, preservative free, when administered to children 6-35 months of age, for intramuscular use (Code price is per 0.25 mL)</t>
    </r>
  </si>
  <si>
    <t>Influenza virus vaccine, quadrivalent, split virus, preservative free, when administered to individuals 3 years and older, for intramuscular use (Code Price is per 0.5 mL dose)</t>
  </si>
  <si>
    <t>WVA Assessment Amount as of 4/1/2013</t>
  </si>
  <si>
    <t>Current CDC Contract Rate</t>
  </si>
  <si>
    <t>NEW WVA Assessment Amount per dose as of 12/1/2013</t>
  </si>
  <si>
    <t>FOR ALL CLAIMS WITH A DATE OF SERVICE ON OR AFTER DECEMBER 1st, 2013.</t>
  </si>
  <si>
    <r>
      <t xml:space="preserve">Please note that this WVA Assessment Grid, </t>
    </r>
    <r>
      <rPr>
        <b/>
        <sz val="12"/>
        <rFont val="Arial"/>
        <family val="2"/>
      </rPr>
      <t>effective December 1, 2013</t>
    </r>
    <r>
      <rPr>
        <sz val="12"/>
        <rFont val="Arial"/>
        <family val="2"/>
      </rPr>
      <t xml:space="preserve">, replaces the  grid last updated on April 1, 2013. The grid lists vaccines and their corresponding CPT codes that are part of the dosage-based assessment (DBA) process for providers, health insurance carriers, and third party administrators. There are other childhood vaccines (and corresponding CPT codes) that are not included in the DBA process and, therefore, no assessment is needed. For a complete listing of all vaccines available through the state Childhood Vaccine Program, please visit the DOH web site: </t>
    </r>
    <r>
      <rPr>
        <u/>
        <sz val="12"/>
        <rFont val="Arial"/>
        <family val="2"/>
      </rPr>
      <t>www.doh.wa.gov/cfh/Immunize/vaccine/vaccine-supply.htm</t>
    </r>
    <r>
      <rPr>
        <sz val="12"/>
        <rFont val="Arial"/>
        <family val="2"/>
      </rPr>
      <t xml:space="preserve">. </t>
    </r>
  </si>
  <si>
    <t>Influenza virus vaccine, quadrivalent, split virus, preservative free, when administered tochildren 6 - 35 months of age, for intramuscular use (Code Price is per 0.25 mL dose)</t>
  </si>
  <si>
    <t>Comments</t>
  </si>
  <si>
    <t>Influenza virus vaccine, quadrivalent, split virus, when administered to children 6-35 months of age, for intramuscular use</t>
  </si>
  <si>
    <t>Influenza virus vaccine, quadrivalent, split virus, when administered to children 3 years of age and older, for intramuscular use</t>
  </si>
  <si>
    <t>Fluzone Quadrivalent</t>
  </si>
  <si>
    <t>Estimate based on Trivalent plus Quadravalent premium.</t>
  </si>
  <si>
    <t>Influenza virus vaccine, quadrivalent, split virus, preservative free, when administered to children 6 - 35 months of age, for intramuscular use (Code Price is per 0.25 mL dose)</t>
  </si>
  <si>
    <t>Gardasil 9</t>
  </si>
  <si>
    <t>Trumenba</t>
  </si>
  <si>
    <t>Bexsero</t>
  </si>
  <si>
    <t>Meningococcal recombinant protein and outer membrane vesicle vaccine, Serogroup B, 2 dose schedule, for intramuscular use</t>
  </si>
  <si>
    <t>Meningococcal recombinant lipoprotein vaccine, Serogroup B, 2 or 3 dose schedule, for intramuscular use</t>
  </si>
  <si>
    <t>Quadracel</t>
  </si>
  <si>
    <t xml:space="preserve">Kinrix </t>
  </si>
  <si>
    <t>Percent change</t>
  </si>
  <si>
    <t>Notes</t>
  </si>
  <si>
    <t>n/a</t>
  </si>
  <si>
    <t>WVA Assessment Amount per dose as of 7/1/2017</t>
  </si>
  <si>
    <t>Td Vaccine</t>
  </si>
  <si>
    <t>00005-0100-10</t>
  </si>
  <si>
    <t>58160-0825-11 (10 pack, 1 dose vial)</t>
  </si>
  <si>
    <t>00006-4831-41</t>
  </si>
  <si>
    <t>00006-4897-00</t>
  </si>
  <si>
    <t>49281-0545-03</t>
  </si>
  <si>
    <t>58160-0818-11</t>
  </si>
  <si>
    <t>00006-4119-03</t>
  </si>
  <si>
    <t>00005-1971-02</t>
  </si>
  <si>
    <t>58160-0854-52</t>
  </si>
  <si>
    <t>49281-0562-10</t>
  </si>
  <si>
    <t>49281-0510-05</t>
  </si>
  <si>
    <t>49281-0286-10</t>
  </si>
  <si>
    <t>00006-4681-00</t>
  </si>
  <si>
    <t>00006-4171-00</t>
  </si>
  <si>
    <t>49281-0860-10</t>
  </si>
  <si>
    <t>13533-0131-01</t>
  </si>
  <si>
    <t>00006-4827-00</t>
  </si>
  <si>
    <t>58160-0811-52</t>
  </si>
  <si>
    <t>00006-4943-00</t>
  </si>
  <si>
    <t>49281-0589-05</t>
  </si>
  <si>
    <t>58160-0955-09</t>
  </si>
  <si>
    <t>00006-4981-00</t>
  </si>
  <si>
    <t>58160-0820-52</t>
  </si>
  <si>
    <t>58160-0976-06 (single pack)</t>
  </si>
  <si>
    <t>58160-0976-20 (10 pack)</t>
  </si>
  <si>
    <t xml:space="preserve"> 58160-0825-52 (10 pack, 1 dose syringe)</t>
  </si>
  <si>
    <t>00006-4047-41 (10 pack, 1 dose tube)</t>
  </si>
  <si>
    <t xml:space="preserve"> 00006-4047-20 (25 pack, 1 dose tube)</t>
  </si>
  <si>
    <t>58160-0812-11 (10 pack, 1 dose vial)</t>
  </si>
  <si>
    <t xml:space="preserve"> 58160-0812-52 (10 pack, 1 dose syringe)</t>
  </si>
  <si>
    <t>58160-0810-11 (10 pack, 1 dose vial)</t>
  </si>
  <si>
    <t xml:space="preserve"> 58160-0810-52 (10 pack, 1 dose syringe) </t>
  </si>
  <si>
    <t>49281-0215-10 (10 pack, 1 dose vial)</t>
  </si>
  <si>
    <t>49281-0215-15 (10 pack, 1 dose syringe)</t>
  </si>
  <si>
    <t>58160-0842-11 (10 pack, 1 dose vial)</t>
  </si>
  <si>
    <t xml:space="preserve">58160-0842-52 (10 pack, 1 dose syringe) </t>
  </si>
  <si>
    <t xml:space="preserve">49281-0400-15 (10 pack, 1 dose syringe) </t>
  </si>
  <si>
    <t>49281-0400-10 (10 pack, 1 dose vial)</t>
  </si>
  <si>
    <t>NDC Code</t>
  </si>
  <si>
    <t>Pediatric Influenza Vaccine Assessments</t>
  </si>
  <si>
    <t>FOR ALL CLAIMS WITH A DATE OF SERVICE ON OR AFTER JULY 1st, 2018.</t>
  </si>
  <si>
    <t>WVA Assessment Amount per dose as of 7/1/2018</t>
  </si>
  <si>
    <t>58160-0815-52</t>
  </si>
  <si>
    <t xml:space="preserve">19515-0909-52 (10 pack, 1 dose syringe) </t>
  </si>
  <si>
    <t>49281-0518-25 (10 pack - 1 dose syringe)</t>
  </si>
  <si>
    <t xml:space="preserve">FluLaval </t>
  </si>
  <si>
    <t xml:space="preserve">Influenza virus vaccine, quadrivalent, live, for intranasal use </t>
  </si>
  <si>
    <t>FluMist</t>
  </si>
  <si>
    <t>CDC Private Sector Cost/Dose 5/7/18</t>
  </si>
  <si>
    <t>ActHIB</t>
  </si>
  <si>
    <t>M-M-R II</t>
  </si>
  <si>
    <t>Boostrix</t>
  </si>
  <si>
    <t>Adacel</t>
  </si>
  <si>
    <t>Engerix B</t>
  </si>
  <si>
    <t>Influenza virus vaccine, quadrivalent (IIV4), split virus, preservative free, 0.5 mL dosage, for intramuscular use</t>
  </si>
  <si>
    <t>Influenza virus vaccine, quadrivalent (IIV4), split virus, 0.5 mL dosage, for intramuscular use</t>
  </si>
  <si>
    <t>Tradename</t>
  </si>
  <si>
    <t>49281-0629-15 (10 dose vial)</t>
  </si>
  <si>
    <t>Haemophilus influenzae type b vaccine (Hib), PRP-OMP conjugate, 3 dose schedule, for intramuscular use (Code price is per dose = 0.5 mL)</t>
  </si>
  <si>
    <t>Haemophilus influenzae type b vaccine (Hib), PRP-T conjugate, 4 dose schedule, for intramuscular use (Code price is per dose = 0.5 mL)</t>
  </si>
  <si>
    <t>Human Papillomavirus vaccine types 6, 11, 16, 18, 31, 33, 45, 52, 58, nonavalent (9vHPV), 2 or 3 dose schedule, for intramuscular use (Code Price is per dose = 0.5 mL)</t>
  </si>
  <si>
    <t>Tetanus and diphtheria toxoids (Td) adsorbed when administered to individuals 7 years or older, for intramuscular use</t>
  </si>
  <si>
    <t>Pneumococcal polysaccharide vaccine, 23-valent (PPSV23), adult or immunosuppressed patient dosage, when administered to individuals 2 years or older, for subcutaneous or intramuscular use (Code price is per 0.5 mL dose)</t>
  </si>
  <si>
    <t xml:space="preserve">Hepatitis B vaccine (HepB), pediatric/adolescent dosage, 3 dose schedule, for intramuscular use (Code price is per dose) </t>
  </si>
  <si>
    <t>66019-0305-10 (10 doses / Box)</t>
  </si>
  <si>
    <t>Age 18 Only.</t>
  </si>
  <si>
    <t>00006-4121-02</t>
  </si>
  <si>
    <r>
      <t xml:space="preserve">Please note that this WVA Assessment Grid, effective July 1, 2018, replaces the grid last updated on July 1, 2017. The grid lists vaccines and their corresponding CPT codes that are part of the dosage-based assessment (DBA) process for providers, health insurance carriers, and third party administrators. There are other childhood vaccines (and corresponding CPT codes) that are not included in the DBA process and, therefore, no assessment is needed. The availability of specific vaccine brands are determined by the manufacturer and not all brands of flu vaccine are offered through the Childhood Vaccine Program (CVP). </t>
    </r>
    <r>
      <rPr>
        <sz val="12"/>
        <color rgb="FFFF0000"/>
        <rFont val="Arial"/>
        <family val="2"/>
      </rPr>
      <t>UPDATED 8/20/2018. Changes indicated in RED.</t>
    </r>
  </si>
  <si>
    <t>Added FluMist pricing</t>
  </si>
  <si>
    <t>Added NDC for syringe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</si>
</sst>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5" x14ac:knownFonts="1">
    <font>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4"/>
      <color indexed="10"/>
      <name val="Calibri"/>
      <family val="2"/>
    </font>
    <font>
      <sz val="11"/>
      <color theme="1"/>
      <name val="Calibri"/>
      <family val="2"/>
      <scheme val="minor"/>
    </font>
    <font>
      <u/>
      <sz val="11"/>
      <color theme="10"/>
      <name val="Calibri"/>
      <family val="2"/>
      <scheme val="minor"/>
    </font>
    <font>
      <u/>
      <sz val="11"/>
      <color theme="11"/>
      <name val="Calibri"/>
      <family val="2"/>
      <scheme val="minor"/>
    </font>
    <font>
      <sz val="11"/>
      <color theme="1"/>
      <name val="Arial"/>
      <family val="2"/>
    </font>
    <font>
      <b/>
      <sz val="14"/>
      <color indexed="8"/>
      <name val="Arial"/>
      <family val="2"/>
    </font>
    <font>
      <sz val="10"/>
      <color indexed="10"/>
      <name val="Arial"/>
      <family val="2"/>
    </font>
    <font>
      <b/>
      <sz val="12"/>
      <color indexed="10"/>
      <name val="Arial"/>
      <family val="2"/>
    </font>
    <font>
      <sz val="12"/>
      <name val="Arial"/>
      <family val="2"/>
    </font>
    <font>
      <b/>
      <sz val="12"/>
      <name val="Arial"/>
      <family val="2"/>
    </font>
    <font>
      <u/>
      <sz val="12"/>
      <name val="Arial"/>
      <family val="2"/>
    </font>
    <font>
      <b/>
      <sz val="11"/>
      <color theme="0"/>
      <name val="Arial"/>
      <family val="2"/>
    </font>
    <font>
      <b/>
      <sz val="12"/>
      <color indexed="8"/>
      <name val="Arial"/>
      <family val="2"/>
    </font>
    <font>
      <sz val="8"/>
      <name val="Calibri"/>
      <family val="2"/>
      <scheme val="minor"/>
    </font>
    <font>
      <sz val="10"/>
      <color rgb="FFFF0000"/>
      <name val="Arial"/>
      <family val="2"/>
    </font>
    <font>
      <sz val="11"/>
      <color theme="1"/>
      <name val="Arial"/>
      <family val="2"/>
    </font>
    <font>
      <sz val="10"/>
      <color theme="1"/>
      <name val="Arial"/>
      <family val="2"/>
    </font>
    <font>
      <b/>
      <sz val="11"/>
      <color theme="1"/>
      <name val="Arial"/>
      <family val="2"/>
    </font>
    <font>
      <sz val="10"/>
      <color rgb="FF000000"/>
      <name val="Arial"/>
      <family val="2"/>
    </font>
    <font>
      <sz val="12"/>
      <color rgb="FFFF0000"/>
      <name val="Arial"/>
      <family val="2"/>
    </font>
  </fonts>
  <fills count="8">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rgb="FFFFFF00"/>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7" tint="0.79998168889431442"/>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indexed="64"/>
      </left>
      <right style="thin">
        <color auto="1"/>
      </right>
      <top style="medium">
        <color auto="1"/>
      </top>
      <bottom/>
      <diagonal/>
    </border>
    <border>
      <left style="thin">
        <color auto="1"/>
      </left>
      <right style="medium">
        <color indexed="64"/>
      </right>
      <top style="medium">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style="medium">
        <color auto="1"/>
      </left>
      <right style="thin">
        <color auto="1"/>
      </right>
      <top/>
      <bottom/>
      <diagonal/>
    </border>
    <border>
      <left style="thin">
        <color auto="1"/>
      </left>
      <right style="medium">
        <color indexed="64"/>
      </right>
      <top/>
      <bottom style="medium">
        <color indexed="64"/>
      </bottom>
      <diagonal/>
    </border>
  </borders>
  <cellStyleXfs count="177">
    <xf numFmtId="0" fontId="0" fillId="0" borderId="0"/>
    <xf numFmtId="44"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39">
    <xf numFmtId="0" fontId="0" fillId="0" borderId="0" xfId="0"/>
    <xf numFmtId="0" fontId="2" fillId="0" borderId="0" xfId="0" applyFont="1"/>
    <xf numFmtId="0" fontId="2" fillId="0" borderId="0" xfId="0" applyFont="1" applyAlignment="1">
      <alignment vertical="center" wrapText="1"/>
    </xf>
    <xf numFmtId="0" fontId="2" fillId="0" borderId="5" xfId="0" applyFont="1" applyBorder="1" applyAlignment="1">
      <alignment vertical="center" wrapText="1"/>
    </xf>
    <xf numFmtId="0" fontId="2" fillId="0" borderId="0" xfId="0" applyFont="1" applyBorder="1" applyAlignment="1">
      <alignment wrapText="1"/>
    </xf>
    <xf numFmtId="0" fontId="9" fillId="0" borderId="0" xfId="0" applyFont="1"/>
    <xf numFmtId="0" fontId="2" fillId="0" borderId="0" xfId="0" applyFont="1" applyBorder="1"/>
    <xf numFmtId="0" fontId="10" fillId="0" borderId="0" xfId="0" applyFont="1" applyBorder="1"/>
    <xf numFmtId="0" fontId="11" fillId="0" borderId="0" xfId="0" applyFont="1"/>
    <xf numFmtId="0" fontId="12" fillId="0" borderId="0" xfId="0" applyFont="1" applyBorder="1"/>
    <xf numFmtId="0" fontId="16" fillId="0" borderId="0" xfId="0" applyFont="1" applyFill="1" applyBorder="1"/>
    <xf numFmtId="0" fontId="17" fillId="0" borderId="0" xfId="0" applyFont="1" applyBorder="1" applyAlignment="1">
      <alignment horizontal="left"/>
    </xf>
    <xf numFmtId="0" fontId="2" fillId="0" borderId="0" xfId="0" applyFont="1" applyAlignment="1">
      <alignment vertical="top"/>
    </xf>
    <xf numFmtId="0" fontId="19" fillId="0" borderId="0" xfId="0" applyFont="1"/>
    <xf numFmtId="44" fontId="2" fillId="0" borderId="0" xfId="1" applyFont="1" applyFill="1" applyBorder="1"/>
    <xf numFmtId="9" fontId="2" fillId="0" borderId="0" xfId="92" applyFont="1" applyBorder="1"/>
    <xf numFmtId="0" fontId="2" fillId="0" borderId="0" xfId="0" applyFont="1" applyFill="1" applyAlignment="1">
      <alignment vertical="top"/>
    </xf>
    <xf numFmtId="0" fontId="20" fillId="0" borderId="0" xfId="0" applyFont="1"/>
    <xf numFmtId="164" fontId="9" fillId="0" borderId="0" xfId="0" applyNumberFormat="1" applyFont="1" applyAlignment="1">
      <alignment horizont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wrapText="1"/>
    </xf>
    <xf numFmtId="0" fontId="2" fillId="0" borderId="9" xfId="0" applyFont="1" applyBorder="1" applyAlignment="1">
      <alignment vertical="center" wrapText="1"/>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2" xfId="0" applyFont="1" applyBorder="1" applyAlignment="1">
      <alignment horizontal="left" wrapText="1"/>
    </xf>
    <xf numFmtId="0" fontId="3" fillId="0" borderId="13" xfId="0" applyFont="1" applyBorder="1" applyAlignment="1">
      <alignment horizontal="left" wrapText="1"/>
    </xf>
    <xf numFmtId="0" fontId="4" fillId="0" borderId="14" xfId="0" applyFont="1" applyBorder="1"/>
    <xf numFmtId="0" fontId="4" fillId="0" borderId="12" xfId="0" applyFont="1" applyBorder="1" applyAlignment="1">
      <alignment wrapText="1"/>
    </xf>
    <xf numFmtId="0" fontId="4" fillId="0" borderId="12" xfId="0" applyFont="1" applyBorder="1"/>
    <xf numFmtId="0" fontId="3" fillId="0" borderId="18" xfId="0" applyFont="1" applyBorder="1" applyAlignment="1">
      <alignment horizontal="left"/>
    </xf>
    <xf numFmtId="0" fontId="3" fillId="0" borderId="19" xfId="0" applyFont="1" applyBorder="1" applyAlignment="1">
      <alignment horizontal="left"/>
    </xf>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1" xfId="0" applyFont="1" applyFill="1" applyBorder="1" applyAlignment="1">
      <alignment horizontal="left"/>
    </xf>
    <xf numFmtId="0" fontId="1" fillId="0" borderId="3" xfId="0" applyFont="1" applyFill="1" applyBorder="1" applyAlignment="1">
      <alignment horizontal="left"/>
    </xf>
    <xf numFmtId="0" fontId="1" fillId="0" borderId="2" xfId="0" applyFont="1" applyFill="1" applyBorder="1" applyAlignment="1">
      <alignment horizontal="left"/>
    </xf>
    <xf numFmtId="0" fontId="3" fillId="0" borderId="1" xfId="0" applyFont="1" applyBorder="1" applyAlignment="1">
      <alignment wrapText="1"/>
    </xf>
    <xf numFmtId="0" fontId="1" fillId="0" borderId="0" xfId="0" applyFont="1" applyFill="1" applyBorder="1" applyAlignment="1">
      <alignment horizontal="left"/>
    </xf>
    <xf numFmtId="0" fontId="1" fillId="0" borderId="1" xfId="0" applyFont="1" applyFill="1" applyBorder="1" applyAlignment="1">
      <alignment horizontal="left"/>
    </xf>
    <xf numFmtId="0" fontId="2" fillId="0" borderId="7" xfId="0" applyFont="1" applyBorder="1" applyAlignment="1">
      <alignment vertical="center" wrapText="1"/>
    </xf>
    <xf numFmtId="0" fontId="4" fillId="0" borderId="13" xfId="0" applyFont="1" applyBorder="1"/>
    <xf numFmtId="0" fontId="3" fillId="0" borderId="3" xfId="0" applyFont="1" applyBorder="1" applyAlignment="1">
      <alignment wrapText="1"/>
    </xf>
    <xf numFmtId="0" fontId="4" fillId="0" borderId="22" xfId="0" applyFont="1" applyBorder="1"/>
    <xf numFmtId="164" fontId="2" fillId="2" borderId="17" xfId="1" applyNumberFormat="1" applyFont="1" applyFill="1" applyBorder="1" applyAlignment="1">
      <alignment horizontal="center"/>
    </xf>
    <xf numFmtId="0" fontId="1" fillId="3" borderId="22" xfId="0" applyFont="1" applyFill="1" applyBorder="1" applyAlignment="1">
      <alignment horizontal="left" wrapText="1"/>
    </xf>
    <xf numFmtId="0" fontId="1" fillId="3" borderId="24" xfId="0" applyFont="1" applyFill="1" applyBorder="1" applyAlignment="1">
      <alignment horizontal="left"/>
    </xf>
    <xf numFmtId="0" fontId="3" fillId="3" borderId="6" xfId="0" applyFont="1" applyFill="1" applyBorder="1" applyAlignment="1">
      <alignment horizontal="center"/>
    </xf>
    <xf numFmtId="164" fontId="4" fillId="3" borderId="6" xfId="0" applyNumberFormat="1" applyFont="1" applyFill="1" applyBorder="1" applyAlignment="1">
      <alignment horizontal="center" wrapText="1"/>
    </xf>
    <xf numFmtId="0" fontId="3" fillId="0" borderId="23" xfId="0" applyFont="1" applyBorder="1" applyAlignment="1">
      <alignment horizontal="left" wrapText="1"/>
    </xf>
    <xf numFmtId="164" fontId="2" fillId="2" borderId="17" xfId="1" applyNumberFormat="1" applyFont="1" applyFill="1" applyBorder="1" applyAlignment="1">
      <alignment horizontal="center"/>
    </xf>
    <xf numFmtId="0" fontId="2" fillId="0" borderId="6" xfId="0" applyFont="1" applyBorder="1"/>
    <xf numFmtId="0" fontId="19" fillId="0" borderId="6" xfId="0" applyFont="1" applyBorder="1"/>
    <xf numFmtId="44" fontId="2" fillId="0" borderId="6" xfId="1" applyFont="1" applyFill="1" applyBorder="1"/>
    <xf numFmtId="0" fontId="2" fillId="4" borderId="1" xfId="0" applyFont="1" applyFill="1" applyBorder="1" applyAlignment="1">
      <alignment horizontal="left"/>
    </xf>
    <xf numFmtId="0" fontId="1" fillId="4" borderId="2" xfId="0" applyFont="1" applyFill="1" applyBorder="1" applyAlignment="1">
      <alignment horizontal="left"/>
    </xf>
    <xf numFmtId="0" fontId="2" fillId="4" borderId="9" xfId="0" applyFont="1" applyFill="1" applyBorder="1" applyAlignment="1">
      <alignment vertical="center" wrapText="1"/>
    </xf>
    <xf numFmtId="0" fontId="4" fillId="4" borderId="6" xfId="0" applyFont="1" applyFill="1" applyBorder="1" applyAlignment="1">
      <alignment horizontal="left" wrapText="1"/>
    </xf>
    <xf numFmtId="0" fontId="2" fillId="4" borderId="1" xfId="0" applyFont="1" applyFill="1" applyBorder="1" applyAlignment="1">
      <alignment vertical="top" wrapText="1"/>
    </xf>
    <xf numFmtId="0" fontId="4" fillId="4" borderId="1" xfId="0" applyFont="1" applyFill="1" applyBorder="1" applyAlignment="1"/>
    <xf numFmtId="0" fontId="21" fillId="4" borderId="1" xfId="0" applyFont="1" applyFill="1" applyBorder="1" applyAlignment="1">
      <alignment horizontal="left"/>
    </xf>
    <xf numFmtId="0" fontId="21" fillId="4" borderId="1" xfId="0" applyFont="1" applyFill="1" applyBorder="1" applyAlignment="1">
      <alignment wrapText="1"/>
    </xf>
    <xf numFmtId="0" fontId="1" fillId="0" borderId="2" xfId="0" applyFont="1" applyFill="1" applyBorder="1" applyAlignment="1">
      <alignment horizontal="left"/>
    </xf>
    <xf numFmtId="0" fontId="2" fillId="0" borderId="9" xfId="0" applyFont="1" applyBorder="1" applyAlignment="1">
      <alignment horizontal="left" vertical="center" wrapText="1"/>
    </xf>
    <xf numFmtId="0" fontId="3" fillId="5" borderId="12" xfId="0" applyFont="1" applyFill="1" applyBorder="1" applyAlignment="1">
      <alignment horizontal="left"/>
    </xf>
    <xf numFmtId="44" fontId="2" fillId="4" borderId="6" xfId="1" applyFont="1" applyFill="1" applyBorder="1" applyAlignment="1">
      <alignment horizontal="left" wrapText="1"/>
    </xf>
    <xf numFmtId="49" fontId="4" fillId="4" borderId="1" xfId="1" applyNumberFormat="1" applyFont="1" applyFill="1" applyBorder="1" applyAlignment="1">
      <alignment horizontal="left" wrapText="1"/>
    </xf>
    <xf numFmtId="164" fontId="2" fillId="2" borderId="15" xfId="1" applyNumberFormat="1" applyFont="1" applyFill="1" applyBorder="1" applyAlignment="1">
      <alignment horizontal="center" vertical="center"/>
    </xf>
    <xf numFmtId="164" fontId="2" fillId="2" borderId="6" xfId="1" applyNumberFormat="1" applyFont="1" applyFill="1" applyBorder="1" applyAlignment="1">
      <alignment horizontal="center" vertical="center"/>
    </xf>
    <xf numFmtId="164" fontId="2" fillId="2" borderId="16" xfId="1" applyNumberFormat="1" applyFont="1" applyFill="1" applyBorder="1" applyAlignment="1">
      <alignment horizontal="center" vertical="center"/>
    </xf>
    <xf numFmtId="164" fontId="1" fillId="2" borderId="6" xfId="1" applyNumberFormat="1" applyFont="1" applyFill="1" applyBorder="1" applyAlignment="1">
      <alignment horizontal="center" vertical="center"/>
    </xf>
    <xf numFmtId="164" fontId="1" fillId="2" borderId="0" xfId="1" applyNumberFormat="1" applyFont="1" applyFill="1" applyBorder="1" applyAlignment="1">
      <alignment horizontal="center" vertical="center"/>
    </xf>
    <xf numFmtId="164" fontId="2" fillId="2" borderId="0" xfId="0" applyNumberFormat="1" applyFont="1" applyFill="1" applyBorder="1" applyAlignment="1">
      <alignment horizontal="center" vertical="center"/>
    </xf>
    <xf numFmtId="164" fontId="2" fillId="2" borderId="17" xfId="1" applyNumberFormat="1" applyFont="1" applyFill="1" applyBorder="1" applyAlignment="1">
      <alignment horizontal="center" vertical="center"/>
    </xf>
    <xf numFmtId="164" fontId="2" fillId="4" borderId="6" xfId="1" applyNumberFormat="1" applyFont="1" applyFill="1" applyBorder="1" applyAlignment="1">
      <alignment horizontal="center" vertical="center"/>
    </xf>
    <xf numFmtId="164" fontId="4" fillId="4" borderId="6" xfId="1"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9" fillId="4" borderId="1" xfId="0" applyNumberFormat="1" applyFont="1" applyFill="1" applyBorder="1" applyAlignment="1">
      <alignment horizontal="center" vertical="center"/>
    </xf>
    <xf numFmtId="164" fontId="22" fillId="4" borderId="1" xfId="0" applyNumberFormat="1" applyFont="1" applyFill="1" applyBorder="1" applyAlignment="1">
      <alignment horizontal="center" vertical="center"/>
    </xf>
    <xf numFmtId="0" fontId="2" fillId="0" borderId="0" xfId="0" applyFont="1" applyFill="1"/>
    <xf numFmtId="164" fontId="2" fillId="6" borderId="1" xfId="1"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9" fillId="0" borderId="0" xfId="0" applyFont="1" applyAlignment="1">
      <alignment horizontal="left"/>
    </xf>
    <xf numFmtId="165" fontId="21" fillId="0" borderId="1" xfId="92" applyNumberFormat="1" applyFont="1" applyBorder="1" applyAlignment="1">
      <alignment horizontal="center" vertical="center"/>
    </xf>
    <xf numFmtId="0" fontId="3" fillId="0" borderId="1" xfId="0" applyFont="1" applyBorder="1" applyAlignment="1">
      <alignment vertical="center"/>
    </xf>
    <xf numFmtId="0" fontId="12" fillId="2" borderId="0" xfId="0" applyFont="1" applyFill="1" applyBorder="1" applyAlignment="1">
      <alignment horizontal="left"/>
    </xf>
    <xf numFmtId="0" fontId="2" fillId="2" borderId="0" xfId="0" applyFont="1" applyFill="1" applyBorder="1"/>
    <xf numFmtId="0" fontId="10" fillId="2" borderId="28" xfId="0" applyFont="1" applyFill="1" applyBorder="1" applyAlignment="1">
      <alignment horizontal="left"/>
    </xf>
    <xf numFmtId="0" fontId="2" fillId="2" borderId="28" xfId="0" applyFont="1" applyFill="1" applyBorder="1"/>
    <xf numFmtId="0" fontId="10" fillId="2" borderId="27" xfId="0" applyFont="1" applyFill="1" applyBorder="1" applyAlignment="1">
      <alignment horizontal="left"/>
    </xf>
    <xf numFmtId="0" fontId="12" fillId="2" borderId="14" xfId="0" applyFont="1" applyFill="1" applyBorder="1" applyAlignment="1">
      <alignment horizontal="left"/>
    </xf>
    <xf numFmtId="0" fontId="2" fillId="0" borderId="1" xfId="0" applyFont="1" applyBorder="1" applyAlignment="1">
      <alignment horizontal="left" vertical="center" wrapText="1"/>
    </xf>
    <xf numFmtId="0" fontId="14" fillId="2" borderId="14" xfId="0" applyFont="1" applyFill="1" applyBorder="1" applyAlignment="1">
      <alignment horizontal="left"/>
    </xf>
    <xf numFmtId="165" fontId="2" fillId="0" borderId="0" xfId="92" applyNumberFormat="1" applyFont="1"/>
    <xf numFmtId="164" fontId="2" fillId="0" borderId="0" xfId="0" applyNumberFormat="1" applyFont="1"/>
    <xf numFmtId="0" fontId="3" fillId="0" borderId="1" xfId="0" applyFont="1" applyFill="1" applyBorder="1" applyAlignment="1">
      <alignment horizontal="left" vertical="center" wrapText="1"/>
    </xf>
    <xf numFmtId="0" fontId="2" fillId="2" borderId="0" xfId="0" applyFont="1" applyFill="1" applyAlignment="1">
      <alignment horizontal="center"/>
    </xf>
    <xf numFmtId="0" fontId="2" fillId="0" borderId="0" xfId="0" applyFont="1" applyAlignment="1">
      <alignment horizontal="center"/>
    </xf>
    <xf numFmtId="0" fontId="19" fillId="2" borderId="0" xfId="0" applyFont="1" applyFill="1" applyAlignment="1">
      <alignment horizontal="center"/>
    </xf>
    <xf numFmtId="0" fontId="19" fillId="0" borderId="0" xfId="0" applyFont="1" applyAlignment="1">
      <alignment horizontal="center"/>
    </xf>
    <xf numFmtId="0" fontId="4" fillId="0" borderId="1" xfId="0" applyFont="1" applyFill="1" applyBorder="1" applyAlignment="1">
      <alignment horizontal="left" vertical="center"/>
    </xf>
    <xf numFmtId="0" fontId="21" fillId="0" borderId="0" xfId="0" applyFont="1"/>
    <xf numFmtId="164" fontId="9" fillId="2" borderId="28"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164" fontId="9" fillId="0" borderId="0" xfId="0" applyNumberFormat="1" applyFont="1" applyAlignment="1">
      <alignment horizontal="center" vertical="center"/>
    </xf>
    <xf numFmtId="0" fontId="11" fillId="2" borderId="28" xfId="0" applyFont="1" applyFill="1" applyBorder="1" applyAlignment="1">
      <alignment vertical="center"/>
    </xf>
    <xf numFmtId="0" fontId="2" fillId="2" borderId="0" xfId="0" applyFont="1" applyFill="1" applyBorder="1" applyAlignment="1">
      <alignment vertical="center"/>
    </xf>
    <xf numFmtId="0" fontId="9" fillId="0" borderId="0" xfId="0" applyFont="1" applyAlignment="1">
      <alignment vertical="center"/>
    </xf>
    <xf numFmtId="0" fontId="3" fillId="0" borderId="35" xfId="0" applyFont="1" applyBorder="1" applyAlignment="1">
      <alignment vertical="center" wrapText="1"/>
    </xf>
    <xf numFmtId="164" fontId="2" fillId="6" borderId="35" xfId="1" applyNumberFormat="1" applyFont="1" applyFill="1" applyBorder="1" applyAlignment="1">
      <alignment horizontal="center" vertical="center"/>
    </xf>
    <xf numFmtId="165" fontId="2" fillId="0" borderId="35" xfId="92" applyNumberFormat="1" applyFont="1" applyFill="1" applyBorder="1" applyAlignment="1">
      <alignment horizontal="center" vertical="center"/>
    </xf>
    <xf numFmtId="0" fontId="23" fillId="0" borderId="1" xfId="0" applyFont="1" applyFill="1" applyBorder="1" applyAlignment="1">
      <alignment vertical="center" wrapText="1"/>
    </xf>
    <xf numFmtId="164" fontId="2" fillId="6" borderId="1" xfId="0" applyNumberFormat="1" applyFont="1" applyFill="1" applyBorder="1" applyAlignment="1">
      <alignment horizontal="center" vertical="center"/>
    </xf>
    <xf numFmtId="164" fontId="9" fillId="2" borderId="29" xfId="0" applyNumberFormat="1" applyFont="1" applyFill="1" applyBorder="1" applyAlignment="1">
      <alignment horizontal="center" vertical="center" wrapText="1"/>
    </xf>
    <xf numFmtId="164" fontId="9" fillId="2" borderId="30" xfId="0" applyNumberFormat="1" applyFont="1" applyFill="1" applyBorder="1" applyAlignment="1">
      <alignment horizontal="center" vertical="center" wrapText="1"/>
    </xf>
    <xf numFmtId="164" fontId="9" fillId="0" borderId="0" xfId="0" applyNumberFormat="1" applyFont="1" applyAlignment="1">
      <alignment horizontal="center" vertical="center" wrapText="1"/>
    </xf>
    <xf numFmtId="165" fontId="2" fillId="2" borderId="1" xfId="92" applyNumberFormat="1" applyFont="1" applyFill="1" applyBorder="1" applyAlignment="1">
      <alignment horizontal="center" vertical="center"/>
    </xf>
    <xf numFmtId="0" fontId="4" fillId="2" borderId="14" xfId="0" applyFont="1" applyFill="1" applyBorder="1" applyAlignment="1">
      <alignment horizontal="left"/>
    </xf>
    <xf numFmtId="0" fontId="4" fillId="2" borderId="0" xfId="0" applyFont="1" applyFill="1" applyBorder="1" applyAlignment="1">
      <alignment horizontal="left"/>
    </xf>
    <xf numFmtId="0" fontId="2" fillId="2" borderId="0" xfId="0" applyFont="1" applyFill="1" applyBorder="1" applyAlignment="1">
      <alignment horizontal="left" wrapText="1"/>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30" xfId="0" applyFont="1" applyFill="1" applyBorder="1" applyAlignment="1">
      <alignment horizontal="center" vertical="center" wrapText="1"/>
    </xf>
    <xf numFmtId="164" fontId="1" fillId="6" borderId="1" xfId="0" applyNumberFormat="1" applyFont="1" applyFill="1" applyBorder="1" applyAlignment="1">
      <alignment horizontal="center" vertical="center"/>
    </xf>
    <xf numFmtId="0" fontId="2" fillId="0" borderId="39"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2" fillId="0" borderId="0" xfId="0" applyFont="1" applyFill="1" applyBorder="1" applyAlignment="1">
      <alignment horizontal="center" vertical="center"/>
    </xf>
    <xf numFmtId="165" fontId="2" fillId="0" borderId="39" xfId="92" applyNumberFormat="1" applyFont="1" applyFill="1" applyBorder="1" applyAlignment="1">
      <alignment horizontal="center" vertical="center"/>
    </xf>
    <xf numFmtId="0" fontId="3" fillId="0" borderId="1" xfId="0" applyFont="1" applyBorder="1" applyAlignment="1">
      <alignment vertical="center"/>
    </xf>
    <xf numFmtId="165" fontId="2" fillId="0" borderId="33" xfId="92" applyNumberFormat="1" applyFont="1" applyFill="1" applyBorder="1" applyAlignment="1">
      <alignment horizontal="center" vertical="center" wrapText="1"/>
    </xf>
    <xf numFmtId="0" fontId="2" fillId="0" borderId="1" xfId="0" applyFont="1" applyBorder="1" applyAlignment="1">
      <alignment vertical="center" wrapText="1"/>
    </xf>
    <xf numFmtId="0" fontId="23" fillId="0" borderId="3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1" fillId="0" borderId="12" xfId="0" applyFont="1" applyFill="1" applyBorder="1" applyAlignment="1">
      <alignment horizontal="left" vertical="center"/>
    </xf>
    <xf numFmtId="0" fontId="1" fillId="0" borderId="1" xfId="0" applyFont="1" applyFill="1" applyBorder="1" applyAlignment="1">
      <alignment horizontal="left" vertical="center"/>
    </xf>
    <xf numFmtId="0" fontId="1" fillId="0" borderId="35" xfId="0" applyFont="1" applyFill="1" applyBorder="1" applyAlignment="1">
      <alignment horizontal="left" vertical="center"/>
    </xf>
    <xf numFmtId="0" fontId="1" fillId="0" borderId="39" xfId="0" applyFont="1" applyFill="1" applyBorder="1" applyAlignment="1">
      <alignment horizontal="left" vertical="center" wrapText="1"/>
    </xf>
    <xf numFmtId="0" fontId="21" fillId="0" borderId="12" xfId="0" applyFont="1" applyFill="1" applyBorder="1" applyAlignment="1">
      <alignment horizontal="left" vertical="center"/>
    </xf>
    <xf numFmtId="164" fontId="2" fillId="0" borderId="1" xfId="1" applyNumberFormat="1" applyFont="1" applyFill="1" applyBorder="1" applyAlignment="1">
      <alignment horizontal="center" vertical="center"/>
    </xf>
    <xf numFmtId="164" fontId="1" fillId="0" borderId="1" xfId="1" applyNumberFormat="1" applyFont="1" applyFill="1" applyBorder="1" applyAlignment="1">
      <alignment horizontal="center" vertical="center"/>
    </xf>
    <xf numFmtId="164" fontId="2" fillId="0" borderId="35" xfId="1"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2" fillId="0" borderId="33" xfId="92" applyNumberFormat="1" applyFont="1" applyFill="1" applyBorder="1" applyAlignment="1">
      <alignment horizontal="center" vertical="center" wrapText="1"/>
    </xf>
    <xf numFmtId="164" fontId="2" fillId="2" borderId="1" xfId="92" applyNumberFormat="1" applyFont="1" applyFill="1" applyBorder="1" applyAlignment="1">
      <alignment horizontal="center" vertical="center"/>
    </xf>
    <xf numFmtId="165" fontId="2" fillId="0" borderId="33" xfId="92" applyNumberFormat="1" applyFont="1" applyFill="1" applyBorder="1" applyAlignment="1">
      <alignment horizontal="center" vertical="center" wrapText="1"/>
    </xf>
    <xf numFmtId="0" fontId="1" fillId="0" borderId="12" xfId="0" applyFont="1" applyFill="1" applyBorder="1" applyAlignment="1">
      <alignment horizontal="left" vertical="center"/>
    </xf>
    <xf numFmtId="165" fontId="2" fillId="0" borderId="1" xfId="92" applyNumberFormat="1" applyFont="1" applyFill="1" applyBorder="1" applyAlignment="1">
      <alignment horizontal="center" vertical="center"/>
    </xf>
    <xf numFmtId="0" fontId="1" fillId="0" borderId="38" xfId="0" applyFont="1" applyFill="1" applyBorder="1" applyAlignment="1">
      <alignment horizontal="left" vertical="center"/>
    </xf>
    <xf numFmtId="164" fontId="2" fillId="6" borderId="39" xfId="1" applyNumberFormat="1" applyFont="1" applyFill="1" applyBorder="1" applyAlignment="1">
      <alignment horizontal="center" vertical="center"/>
    </xf>
    <xf numFmtId="164" fontId="2" fillId="0" borderId="39" xfId="1" applyNumberFormat="1" applyFont="1" applyFill="1" applyBorder="1" applyAlignment="1">
      <alignment horizontal="center" vertical="center"/>
    </xf>
    <xf numFmtId="165" fontId="2" fillId="0" borderId="37" xfId="92" applyNumberFormat="1" applyFont="1" applyFill="1" applyBorder="1" applyAlignment="1">
      <alignment horizontal="center" vertical="center" wrapText="1"/>
    </xf>
    <xf numFmtId="165" fontId="19" fillId="2" borderId="36" xfId="92" applyNumberFormat="1" applyFont="1" applyFill="1" applyBorder="1" applyAlignment="1">
      <alignment horizontal="center" vertical="center" wrapText="1"/>
    </xf>
    <xf numFmtId="0" fontId="3" fillId="7" borderId="31"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3" fillId="7" borderId="26" xfId="0" applyFont="1" applyFill="1" applyBorder="1" applyAlignment="1">
      <alignment horizontal="center" vertical="center"/>
    </xf>
    <xf numFmtId="164" fontId="3" fillId="7" borderId="26" xfId="0" applyNumberFormat="1" applyFont="1" applyFill="1" applyBorder="1" applyAlignment="1">
      <alignment horizontal="center" vertical="center" wrapText="1"/>
    </xf>
    <xf numFmtId="164" fontId="3" fillId="7" borderId="32"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35" xfId="0" applyFont="1" applyBorder="1" applyAlignment="1">
      <alignment vertical="center"/>
    </xf>
    <xf numFmtId="0" fontId="3" fillId="0" borderId="35" xfId="0" applyFont="1" applyFill="1" applyBorder="1" applyAlignment="1">
      <alignment vertical="center"/>
    </xf>
    <xf numFmtId="164" fontId="1" fillId="6" borderId="35" xfId="0" applyNumberFormat="1" applyFont="1" applyFill="1" applyBorder="1" applyAlignment="1">
      <alignment horizontal="center" vertical="center"/>
    </xf>
    <xf numFmtId="164" fontId="1" fillId="0" borderId="35" xfId="0" applyNumberFormat="1" applyFont="1" applyFill="1" applyBorder="1" applyAlignment="1">
      <alignment horizontal="center" vertical="center"/>
    </xf>
    <xf numFmtId="165" fontId="1" fillId="0" borderId="35" xfId="92" applyNumberFormat="1" applyFont="1" applyFill="1" applyBorder="1" applyAlignment="1">
      <alignment horizontal="center" vertical="center"/>
    </xf>
    <xf numFmtId="164" fontId="2" fillId="6" borderId="2" xfId="1" applyNumberFormat="1" applyFont="1" applyFill="1" applyBorder="1" applyAlignment="1">
      <alignment horizontal="center" vertical="center"/>
    </xf>
    <xf numFmtId="164" fontId="2" fillId="6" borderId="4" xfId="1" applyNumberFormat="1" applyFont="1" applyFill="1" applyBorder="1" applyAlignment="1">
      <alignment horizontal="center" vertical="center"/>
    </xf>
    <xf numFmtId="164" fontId="2" fillId="6" borderId="3" xfId="1" applyNumberFormat="1" applyFont="1" applyFill="1" applyBorder="1" applyAlignment="1">
      <alignment horizontal="center" vertical="center"/>
    </xf>
    <xf numFmtId="165" fontId="2" fillId="0" borderId="1" xfId="92" applyNumberFormat="1" applyFont="1" applyFill="1" applyBorder="1" applyAlignment="1">
      <alignment horizontal="center" vertical="center"/>
    </xf>
    <xf numFmtId="165" fontId="2" fillId="0" borderId="33" xfId="92" applyNumberFormat="1" applyFont="1" applyFill="1" applyBorder="1" applyAlignment="1">
      <alignment horizontal="center" vertical="center" wrapText="1"/>
    </xf>
    <xf numFmtId="0" fontId="1" fillId="0" borderId="12" xfId="0" applyFont="1" applyFill="1" applyBorder="1" applyAlignment="1">
      <alignment horizontal="left" vertical="center"/>
    </xf>
    <xf numFmtId="0" fontId="2" fillId="0" borderId="1" xfId="0" applyFont="1" applyBorder="1" applyAlignment="1">
      <alignment horizontal="left" vertical="center" wrapText="1"/>
    </xf>
    <xf numFmtId="164" fontId="2" fillId="6" borderId="1" xfId="1" applyNumberFormat="1" applyFont="1" applyFill="1" applyBorder="1" applyAlignment="1">
      <alignment horizontal="center" vertical="center"/>
    </xf>
    <xf numFmtId="0" fontId="3" fillId="0" borderId="1" xfId="0" applyFont="1" applyBorder="1" applyAlignment="1">
      <alignment vertical="center"/>
    </xf>
    <xf numFmtId="164" fontId="2" fillId="0" borderId="1" xfId="1" applyNumberFormat="1" applyFont="1" applyFill="1" applyBorder="1" applyAlignment="1">
      <alignment horizontal="center" vertical="center"/>
    </xf>
    <xf numFmtId="0" fontId="13" fillId="0" borderId="14" xfId="0" applyFont="1" applyBorder="1" applyAlignment="1">
      <alignment horizontal="left" vertical="top" wrapText="1"/>
    </xf>
    <xf numFmtId="0" fontId="13" fillId="0" borderId="0" xfId="0" applyFont="1" applyBorder="1" applyAlignment="1">
      <alignment horizontal="left" vertical="top" wrapText="1"/>
    </xf>
    <xf numFmtId="0" fontId="13" fillId="0" borderId="30" xfId="0" applyFont="1" applyBorder="1" applyAlignment="1">
      <alignment horizontal="left" vertical="top" wrapText="1"/>
    </xf>
    <xf numFmtId="0" fontId="1" fillId="0" borderId="38" xfId="0" applyFont="1" applyFill="1" applyBorder="1" applyAlignment="1">
      <alignment horizontal="left" vertical="center"/>
    </xf>
    <xf numFmtId="0" fontId="1" fillId="0" borderId="39" xfId="0" applyFont="1" applyBorder="1" applyAlignment="1">
      <alignment horizontal="left" vertical="center" wrapText="1"/>
    </xf>
    <xf numFmtId="0" fontId="1" fillId="0" borderId="1" xfId="0" applyFont="1" applyBorder="1" applyAlignment="1">
      <alignment horizontal="left" vertical="center" wrapText="1"/>
    </xf>
    <xf numFmtId="0" fontId="3" fillId="0" borderId="39" xfId="0" applyFont="1" applyBorder="1" applyAlignment="1">
      <alignment vertical="center"/>
    </xf>
    <xf numFmtId="164" fontId="2" fillId="6" borderId="39" xfId="1" applyNumberFormat="1" applyFont="1" applyFill="1" applyBorder="1" applyAlignment="1">
      <alignment horizontal="center" vertical="center"/>
    </xf>
    <xf numFmtId="164" fontId="2" fillId="0" borderId="39" xfId="1" applyNumberFormat="1" applyFont="1" applyFill="1" applyBorder="1" applyAlignment="1">
      <alignment horizontal="center" vertical="center"/>
    </xf>
    <xf numFmtId="165" fontId="2" fillId="2" borderId="39" xfId="92" applyNumberFormat="1" applyFont="1" applyFill="1" applyBorder="1" applyAlignment="1">
      <alignment horizontal="center" vertical="center"/>
    </xf>
    <xf numFmtId="165" fontId="2" fillId="2" borderId="1" xfId="92" applyNumberFormat="1" applyFont="1" applyFill="1" applyBorder="1" applyAlignment="1">
      <alignment horizontal="center" vertical="center"/>
    </xf>
    <xf numFmtId="165" fontId="2" fillId="0" borderId="37" xfId="92" applyNumberFormat="1" applyFont="1" applyFill="1" applyBorder="1" applyAlignment="1">
      <alignment horizontal="center" vertical="center" wrapText="1"/>
    </xf>
    <xf numFmtId="164" fontId="1" fillId="6" borderId="1" xfId="1" applyNumberFormat="1" applyFont="1" applyFill="1" applyBorder="1" applyAlignment="1">
      <alignment horizontal="center" vertical="center"/>
    </xf>
    <xf numFmtId="164" fontId="1" fillId="0" borderId="1" xfId="1" applyNumberFormat="1" applyFont="1" applyFill="1" applyBorder="1" applyAlignment="1">
      <alignment horizontal="center" vertical="center"/>
    </xf>
    <xf numFmtId="0" fontId="1" fillId="0" borderId="13" xfId="0" applyFont="1" applyFill="1" applyBorder="1" applyAlignment="1">
      <alignment horizontal="center" vertical="center"/>
    </xf>
    <xf numFmtId="0" fontId="1" fillId="0" borderId="40" xfId="0" applyFont="1" applyFill="1" applyBorder="1" applyAlignment="1">
      <alignment horizontal="center" vertical="center"/>
    </xf>
    <xf numFmtId="0" fontId="2" fillId="0" borderId="2" xfId="0" applyFont="1" applyBorder="1" applyAlignment="1">
      <alignment horizontal="left" vertical="center" wrapText="1"/>
    </xf>
    <xf numFmtId="0" fontId="2" fillId="0" borderId="41" xfId="0" applyFont="1" applyBorder="1" applyAlignment="1">
      <alignment horizontal="left" vertical="center" wrapText="1"/>
    </xf>
    <xf numFmtId="165" fontId="2" fillId="0" borderId="25" xfId="92" applyNumberFormat="1" applyFont="1" applyFill="1" applyBorder="1" applyAlignment="1">
      <alignment horizontal="center" vertical="center" wrapText="1"/>
    </xf>
    <xf numFmtId="165" fontId="2" fillId="0" borderId="43" xfId="92"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5" fontId="2" fillId="2" borderId="2" xfId="92" applyNumberFormat="1" applyFont="1" applyFill="1" applyBorder="1" applyAlignment="1">
      <alignment horizontal="center" vertical="center"/>
    </xf>
    <xf numFmtId="165" fontId="2" fillId="2" borderId="3" xfId="92" applyNumberFormat="1" applyFont="1" applyFill="1" applyBorder="1" applyAlignment="1">
      <alignment horizontal="center" vertical="center"/>
    </xf>
    <xf numFmtId="0" fontId="1" fillId="0" borderId="42" xfId="0" applyFont="1" applyFill="1" applyBorder="1" applyAlignment="1">
      <alignment horizontal="center" vertical="center"/>
    </xf>
    <xf numFmtId="0" fontId="1" fillId="0" borderId="11" xfId="0" applyFont="1" applyFill="1" applyBorder="1" applyAlignment="1">
      <alignment horizontal="center" vertical="center"/>
    </xf>
    <xf numFmtId="165" fontId="19" fillId="0" borderId="25" xfId="92" applyNumberFormat="1" applyFont="1" applyFill="1" applyBorder="1" applyAlignment="1">
      <alignment horizontal="center" vertical="center" wrapText="1"/>
    </xf>
    <xf numFmtId="165" fontId="2" fillId="0" borderId="21" xfId="92" applyNumberFormat="1" applyFont="1" applyFill="1" applyBorder="1" applyAlignment="1">
      <alignment horizontal="center" vertical="center" wrapText="1"/>
    </xf>
    <xf numFmtId="0" fontId="1" fillId="0" borderId="13" xfId="0" applyFont="1" applyFill="1" applyBorder="1" applyAlignment="1">
      <alignment horizontal="left" vertical="center"/>
    </xf>
    <xf numFmtId="0" fontId="1" fillId="0" borderId="11" xfId="0" applyFont="1" applyFill="1" applyBorder="1" applyAlignment="1">
      <alignment horizontal="left"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164" fontId="2" fillId="0" borderId="2" xfId="1" applyNumberFormat="1" applyFont="1" applyFill="1" applyBorder="1" applyAlignment="1">
      <alignment horizontal="center" vertical="center"/>
    </xf>
    <xf numFmtId="164" fontId="2" fillId="0" borderId="3" xfId="1" applyNumberFormat="1" applyFont="1" applyFill="1" applyBorder="1" applyAlignment="1">
      <alignment horizontal="center" vertical="center"/>
    </xf>
    <xf numFmtId="164" fontId="1" fillId="0" borderId="20" xfId="0" applyNumberFormat="1" applyFont="1" applyFill="1" applyBorder="1" applyAlignment="1">
      <alignment horizontal="center" vertical="center"/>
    </xf>
    <xf numFmtId="164" fontId="2" fillId="2" borderId="16" xfId="1" applyNumberFormat="1" applyFont="1" applyFill="1" applyBorder="1" applyAlignment="1">
      <alignment horizontal="center" vertical="center"/>
    </xf>
    <xf numFmtId="164" fontId="2" fillId="2" borderId="15" xfId="1" applyNumberFormat="1" applyFont="1" applyFill="1" applyBorder="1" applyAlignment="1">
      <alignment horizontal="center" vertical="center"/>
    </xf>
    <xf numFmtId="164" fontId="2" fillId="2" borderId="17" xfId="1" applyNumberFormat="1" applyFont="1" applyFill="1" applyBorder="1" applyAlignment="1">
      <alignment horizontal="center" vertical="center"/>
    </xf>
    <xf numFmtId="0" fontId="1" fillId="0" borderId="3" xfId="0" applyFont="1" applyFill="1" applyBorder="1" applyAlignment="1">
      <alignment horizontal="left"/>
    </xf>
    <xf numFmtId="0" fontId="1" fillId="0" borderId="1" xfId="0" applyFont="1" applyFill="1" applyBorder="1" applyAlignment="1">
      <alignment horizontal="left"/>
    </xf>
    <xf numFmtId="0" fontId="2" fillId="0" borderId="8" xfId="0" applyFont="1" applyBorder="1" applyAlignment="1">
      <alignment vertical="center" wrapText="1"/>
    </xf>
    <xf numFmtId="0" fontId="2" fillId="0" borderId="7" xfId="0" applyFont="1" applyBorder="1" applyAlignment="1">
      <alignment vertical="center" wrapText="1"/>
    </xf>
    <xf numFmtId="0" fontId="13" fillId="0" borderId="9" xfId="0" applyFont="1" applyBorder="1" applyAlignment="1">
      <alignment horizontal="left" vertical="top" wrapText="1"/>
    </xf>
    <xf numFmtId="0" fontId="13" fillId="0" borderId="23" xfId="0" applyFont="1" applyBorder="1" applyAlignment="1">
      <alignment horizontal="left" vertical="top" wrapText="1"/>
    </xf>
    <xf numFmtId="0" fontId="1" fillId="0" borderId="2" xfId="0" applyFont="1" applyFill="1" applyBorder="1" applyAlignment="1">
      <alignment horizontal="left"/>
    </xf>
    <xf numFmtId="0" fontId="1" fillId="0" borderId="4" xfId="0" applyFont="1" applyFill="1" applyBorder="1" applyAlignment="1">
      <alignment horizontal="left"/>
    </xf>
    <xf numFmtId="0" fontId="1" fillId="0" borderId="2" xfId="0" applyFont="1" applyBorder="1" applyAlignment="1">
      <alignment vertical="center" wrapText="1"/>
    </xf>
    <xf numFmtId="0" fontId="19" fillId="0" borderId="4" xfId="0" applyFont="1" applyBorder="1" applyAlignment="1">
      <alignment vertical="center" wrapText="1"/>
    </xf>
    <xf numFmtId="0" fontId="2" fillId="0" borderId="25"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19" fillId="0" borderId="16" xfId="0" applyFont="1" applyBorder="1" applyAlignment="1">
      <alignment horizontal="center"/>
    </xf>
    <xf numFmtId="0" fontId="19" fillId="0" borderId="17" xfId="0" applyFont="1" applyBorder="1" applyAlignment="1">
      <alignment horizontal="center"/>
    </xf>
    <xf numFmtId="0" fontId="2" fillId="0" borderId="16" xfId="0" applyFont="1" applyBorder="1" applyAlignment="1">
      <alignment horizontal="center"/>
    </xf>
    <xf numFmtId="0" fontId="2" fillId="0" borderId="15" xfId="0" applyFont="1" applyBorder="1" applyAlignment="1">
      <alignment horizontal="center"/>
    </xf>
    <xf numFmtId="0" fontId="2" fillId="0" borderId="17" xfId="0" applyFont="1" applyBorder="1" applyAlignment="1">
      <alignment horizontal="center"/>
    </xf>
    <xf numFmtId="164" fontId="3" fillId="0" borderId="20" xfId="0" applyNumberFormat="1" applyFont="1" applyFill="1" applyBorder="1" applyAlignment="1">
      <alignment horizontal="center" vertical="center"/>
    </xf>
  </cellXfs>
  <cellStyles count="177">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Normal" xfId="0" builtinId="0"/>
    <cellStyle name="Percent" xfId="9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tabSelected="1" zoomScale="80" zoomScaleNormal="80" zoomScaleSheetLayoutView="110" zoomScalePageLayoutView="110" workbookViewId="0">
      <selection activeCell="I18" sqref="I18"/>
    </sheetView>
  </sheetViews>
  <sheetFormatPr defaultColWidth="8.85546875" defaultRowHeight="14.25" x14ac:dyDescent="0.2"/>
  <cols>
    <col min="1" max="1" width="7" style="84" customWidth="1"/>
    <col min="2" max="2" width="26.42578125" style="84" customWidth="1"/>
    <col min="3" max="3" width="62.42578125" style="5" customWidth="1"/>
    <col min="4" max="4" width="17.28515625" style="109" customWidth="1"/>
    <col min="5" max="5" width="14.7109375" style="106" customWidth="1"/>
    <col min="6" max="6" width="11.42578125" style="106" customWidth="1"/>
    <col min="7" max="7" width="13.7109375" style="106" customWidth="1"/>
    <col min="8" max="8" width="10" style="106" customWidth="1"/>
    <col min="9" max="9" width="17.7109375" style="117" customWidth="1"/>
    <col min="10" max="16384" width="8.85546875" style="5"/>
  </cols>
  <sheetData>
    <row r="1" spans="1:9" ht="18.75" x14ac:dyDescent="0.3">
      <c r="A1" s="91" t="s">
        <v>76</v>
      </c>
      <c r="B1" s="89"/>
      <c r="C1" s="90"/>
      <c r="D1" s="107"/>
      <c r="E1" s="104"/>
      <c r="F1" s="104"/>
      <c r="G1" s="104"/>
      <c r="H1" s="104"/>
      <c r="I1" s="115"/>
    </row>
    <row r="2" spans="1:9" ht="15.75" x14ac:dyDescent="0.25">
      <c r="A2" s="94" t="s">
        <v>153</v>
      </c>
      <c r="B2" s="87"/>
      <c r="C2" s="88"/>
      <c r="D2" s="108"/>
      <c r="E2" s="105"/>
      <c r="F2" s="105"/>
      <c r="G2" s="105"/>
      <c r="H2" s="105"/>
      <c r="I2" s="116"/>
    </row>
    <row r="3" spans="1:9" ht="18.75" customHeight="1" x14ac:dyDescent="0.25">
      <c r="A3" s="92"/>
      <c r="B3" s="87"/>
      <c r="C3" s="88"/>
      <c r="D3" s="108"/>
      <c r="E3" s="105"/>
      <c r="F3" s="105"/>
      <c r="G3" s="105"/>
      <c r="H3" s="105"/>
      <c r="I3" s="116"/>
    </row>
    <row r="4" spans="1:9" ht="71.25" customHeight="1" thickBot="1" x14ac:dyDescent="0.25">
      <c r="A4" s="176" t="s">
        <v>180</v>
      </c>
      <c r="B4" s="177"/>
      <c r="C4" s="177"/>
      <c r="D4" s="177"/>
      <c r="E4" s="177"/>
      <c r="F4" s="177"/>
      <c r="G4" s="177"/>
      <c r="H4" s="177"/>
      <c r="I4" s="178"/>
    </row>
    <row r="5" spans="1:9" s="1" customFormat="1" ht="70.5" customHeight="1" thickBot="1" x14ac:dyDescent="0.25">
      <c r="A5" s="154" t="s">
        <v>0</v>
      </c>
      <c r="B5" s="155" t="s">
        <v>151</v>
      </c>
      <c r="C5" s="156" t="s">
        <v>1</v>
      </c>
      <c r="D5" s="155" t="s">
        <v>169</v>
      </c>
      <c r="E5" s="157" t="s">
        <v>111</v>
      </c>
      <c r="F5" s="157" t="s">
        <v>161</v>
      </c>
      <c r="G5" s="157" t="s">
        <v>154</v>
      </c>
      <c r="H5" s="157" t="s">
        <v>108</v>
      </c>
      <c r="I5" s="158" t="s">
        <v>109</v>
      </c>
    </row>
    <row r="6" spans="1:9" s="1" customFormat="1" ht="39.75" customHeight="1" x14ac:dyDescent="0.2">
      <c r="A6" s="179">
        <v>90620</v>
      </c>
      <c r="B6" s="133" t="s">
        <v>137</v>
      </c>
      <c r="C6" s="180" t="s">
        <v>104</v>
      </c>
      <c r="D6" s="182" t="s">
        <v>103</v>
      </c>
      <c r="E6" s="183">
        <v>160.74</v>
      </c>
      <c r="F6" s="184">
        <v>165.75</v>
      </c>
      <c r="G6" s="183">
        <f>+E6*0.99</f>
        <v>159.1326</v>
      </c>
      <c r="H6" s="185">
        <f>+G6/E6-1</f>
        <v>-1.000000000000012E-2</v>
      </c>
      <c r="I6" s="187"/>
    </row>
    <row r="7" spans="1:9" s="1" customFormat="1" ht="39.75" customHeight="1" x14ac:dyDescent="0.2">
      <c r="A7" s="171"/>
      <c r="B7" s="134" t="s">
        <v>136</v>
      </c>
      <c r="C7" s="181"/>
      <c r="D7" s="174"/>
      <c r="E7" s="173"/>
      <c r="F7" s="175"/>
      <c r="G7" s="173"/>
      <c r="H7" s="186"/>
      <c r="I7" s="170"/>
    </row>
    <row r="8" spans="1:9" s="1" customFormat="1" ht="39.75" customHeight="1" x14ac:dyDescent="0.2">
      <c r="A8" s="135">
        <v>90621</v>
      </c>
      <c r="B8" s="136" t="s">
        <v>113</v>
      </c>
      <c r="C8" s="93" t="s">
        <v>105</v>
      </c>
      <c r="D8" s="86" t="s">
        <v>102</v>
      </c>
      <c r="E8" s="82">
        <v>115.74</v>
      </c>
      <c r="F8" s="140">
        <v>133.62</v>
      </c>
      <c r="G8" s="82">
        <f>+E8*0.99</f>
        <v>114.5826</v>
      </c>
      <c r="H8" s="118">
        <f>+G8/E8-1</f>
        <v>-1.0000000000000009E-2</v>
      </c>
      <c r="I8" s="131"/>
    </row>
    <row r="9" spans="1:9" s="1" customFormat="1" ht="39.75" customHeight="1" x14ac:dyDescent="0.2">
      <c r="A9" s="171">
        <v>90633</v>
      </c>
      <c r="B9" s="83" t="s">
        <v>114</v>
      </c>
      <c r="C9" s="172" t="s">
        <v>4</v>
      </c>
      <c r="D9" s="174" t="s">
        <v>5</v>
      </c>
      <c r="E9" s="173">
        <v>24.98</v>
      </c>
      <c r="F9" s="175">
        <v>31.95</v>
      </c>
      <c r="G9" s="173">
        <f>+E9*0.99</f>
        <v>24.7302</v>
      </c>
      <c r="H9" s="169">
        <f>+G9/E9-1</f>
        <v>-1.0000000000000009E-2</v>
      </c>
      <c r="I9" s="170"/>
    </row>
    <row r="10" spans="1:9" s="1" customFormat="1" ht="39.75" customHeight="1" x14ac:dyDescent="0.2">
      <c r="A10" s="171"/>
      <c r="B10" s="83" t="s">
        <v>138</v>
      </c>
      <c r="C10" s="172"/>
      <c r="D10" s="174"/>
      <c r="E10" s="173"/>
      <c r="F10" s="175"/>
      <c r="G10" s="173"/>
      <c r="H10" s="169"/>
      <c r="I10" s="170"/>
    </row>
    <row r="11" spans="1:9" s="1" customFormat="1" ht="39.75" customHeight="1" x14ac:dyDescent="0.2">
      <c r="A11" s="171"/>
      <c r="B11" s="136" t="s">
        <v>115</v>
      </c>
      <c r="C11" s="172"/>
      <c r="D11" s="86" t="s">
        <v>6</v>
      </c>
      <c r="E11" s="173"/>
      <c r="F11" s="141">
        <v>32.03</v>
      </c>
      <c r="G11" s="173"/>
      <c r="H11" s="169"/>
      <c r="I11" s="170"/>
    </row>
    <row r="12" spans="1:9" s="1" customFormat="1" ht="99.75" customHeight="1" x14ac:dyDescent="0.2">
      <c r="A12" s="135">
        <v>90636</v>
      </c>
      <c r="B12" s="136" t="s">
        <v>155</v>
      </c>
      <c r="C12" s="93" t="s">
        <v>82</v>
      </c>
      <c r="D12" s="86" t="s">
        <v>7</v>
      </c>
      <c r="E12" s="82">
        <v>77.349999999999994</v>
      </c>
      <c r="F12" s="140">
        <v>101</v>
      </c>
      <c r="G12" s="82">
        <f>+E12*0.99</f>
        <v>76.576499999999996</v>
      </c>
      <c r="H12" s="118">
        <f>+G12/E12-1</f>
        <v>-1.0000000000000009E-2</v>
      </c>
      <c r="I12" s="146" t="s">
        <v>178</v>
      </c>
    </row>
    <row r="13" spans="1:9" s="1" customFormat="1" ht="39.75" customHeight="1" x14ac:dyDescent="0.2">
      <c r="A13" s="135">
        <v>90647</v>
      </c>
      <c r="B13" s="136" t="s">
        <v>116</v>
      </c>
      <c r="C13" s="93" t="s">
        <v>171</v>
      </c>
      <c r="D13" s="86" t="s">
        <v>9</v>
      </c>
      <c r="E13" s="82">
        <v>17.440000000000001</v>
      </c>
      <c r="F13" s="140">
        <v>26.23</v>
      </c>
      <c r="G13" s="82">
        <f>+E13*0.99</f>
        <v>17.265600000000003</v>
      </c>
      <c r="H13" s="118">
        <f>+G13/E13-1</f>
        <v>-9.9999999999998979E-3</v>
      </c>
      <c r="I13" s="131"/>
    </row>
    <row r="14" spans="1:9" s="1" customFormat="1" ht="39.75" customHeight="1" x14ac:dyDescent="0.2">
      <c r="A14" s="171" t="s">
        <v>10</v>
      </c>
      <c r="B14" s="136" t="s">
        <v>117</v>
      </c>
      <c r="C14" s="172" t="s">
        <v>172</v>
      </c>
      <c r="D14" s="86" t="s">
        <v>162</v>
      </c>
      <c r="E14" s="173">
        <v>13.35</v>
      </c>
      <c r="F14" s="140">
        <v>16.05</v>
      </c>
      <c r="G14" s="173">
        <f>+E14*0.99</f>
        <v>13.2165</v>
      </c>
      <c r="H14" s="118">
        <f>+G14/E14-1</f>
        <v>-1.0000000000000009E-2</v>
      </c>
      <c r="I14" s="131"/>
    </row>
    <row r="15" spans="1:9" s="1" customFormat="1" ht="39.75" customHeight="1" x14ac:dyDescent="0.2">
      <c r="A15" s="171"/>
      <c r="B15" s="136" t="s">
        <v>118</v>
      </c>
      <c r="C15" s="172"/>
      <c r="D15" s="86" t="s">
        <v>13</v>
      </c>
      <c r="E15" s="173"/>
      <c r="F15" s="141">
        <v>10.55</v>
      </c>
      <c r="G15" s="173"/>
      <c r="H15" s="85" t="s">
        <v>110</v>
      </c>
      <c r="I15" s="131"/>
    </row>
    <row r="16" spans="1:9" s="81" customFormat="1" ht="39.75" customHeight="1" x14ac:dyDescent="0.2">
      <c r="A16" s="204">
        <v>90651</v>
      </c>
      <c r="B16" s="136" t="s">
        <v>119</v>
      </c>
      <c r="C16" s="206" t="s">
        <v>173</v>
      </c>
      <c r="D16" s="208" t="s">
        <v>101</v>
      </c>
      <c r="E16" s="166">
        <v>177.69</v>
      </c>
      <c r="F16" s="210">
        <v>204.87</v>
      </c>
      <c r="G16" s="166">
        <f>+E16*0.99</f>
        <v>175.91309999999999</v>
      </c>
      <c r="H16" s="198">
        <f>+G16/E16-1</f>
        <v>-1.000000000000012E-2</v>
      </c>
      <c r="I16" s="202" t="s">
        <v>182</v>
      </c>
    </row>
    <row r="17" spans="1:10" s="81" customFormat="1" ht="39.75" customHeight="1" x14ac:dyDescent="0.2">
      <c r="A17" s="205"/>
      <c r="B17" s="136" t="s">
        <v>179</v>
      </c>
      <c r="C17" s="207"/>
      <c r="D17" s="209"/>
      <c r="E17" s="168"/>
      <c r="F17" s="211"/>
      <c r="G17" s="168"/>
      <c r="H17" s="199"/>
      <c r="I17" s="203"/>
    </row>
    <row r="18" spans="1:10" s="1" customFormat="1" ht="39.75" customHeight="1" x14ac:dyDescent="0.2">
      <c r="A18" s="135">
        <v>90670</v>
      </c>
      <c r="B18" s="136" t="s">
        <v>120</v>
      </c>
      <c r="C18" s="93" t="s">
        <v>19</v>
      </c>
      <c r="D18" s="86" t="s">
        <v>20</v>
      </c>
      <c r="E18" s="82">
        <v>159.57</v>
      </c>
      <c r="F18" s="140">
        <v>180.05</v>
      </c>
      <c r="G18" s="82">
        <f>+E18*0.99</f>
        <v>157.9743</v>
      </c>
      <c r="H18" s="118">
        <f>+G18/E18-1</f>
        <v>-1.0000000000000009E-2</v>
      </c>
      <c r="I18" s="131"/>
    </row>
    <row r="19" spans="1:10" s="1" customFormat="1" ht="39.75" customHeight="1" x14ac:dyDescent="0.2">
      <c r="A19" s="171">
        <v>90680</v>
      </c>
      <c r="B19" s="83" t="s">
        <v>139</v>
      </c>
      <c r="C19" s="172" t="s">
        <v>22</v>
      </c>
      <c r="D19" s="174" t="s">
        <v>23</v>
      </c>
      <c r="E19" s="173">
        <v>78.17</v>
      </c>
      <c r="F19" s="175">
        <v>82.89</v>
      </c>
      <c r="G19" s="173">
        <f>+E19*0.99</f>
        <v>77.388300000000001</v>
      </c>
      <c r="H19" s="186">
        <f>+G19/E19-1</f>
        <v>-1.0000000000000009E-2</v>
      </c>
      <c r="I19" s="170"/>
    </row>
    <row r="20" spans="1:10" s="1" customFormat="1" ht="39.75" customHeight="1" x14ac:dyDescent="0.2">
      <c r="A20" s="171"/>
      <c r="B20" s="83" t="s">
        <v>140</v>
      </c>
      <c r="C20" s="172"/>
      <c r="D20" s="174"/>
      <c r="E20" s="173"/>
      <c r="F20" s="175"/>
      <c r="G20" s="173"/>
      <c r="H20" s="186"/>
      <c r="I20" s="170"/>
    </row>
    <row r="21" spans="1:10" s="1" customFormat="1" ht="39.75" customHeight="1" x14ac:dyDescent="0.2">
      <c r="A21" s="135">
        <v>90681</v>
      </c>
      <c r="B21" s="136" t="s">
        <v>121</v>
      </c>
      <c r="C21" s="93" t="s">
        <v>24</v>
      </c>
      <c r="D21" s="86" t="s">
        <v>25</v>
      </c>
      <c r="E21" s="82">
        <v>109.72</v>
      </c>
      <c r="F21" s="140">
        <v>117.45</v>
      </c>
      <c r="G21" s="82">
        <f>+E21*0.99</f>
        <v>108.6228</v>
      </c>
      <c r="H21" s="118">
        <f>+G21/E21-1</f>
        <v>-1.0000000000000009E-2</v>
      </c>
      <c r="I21" s="131"/>
    </row>
    <row r="22" spans="1:10" s="1" customFormat="1" ht="39.75" customHeight="1" x14ac:dyDescent="0.2">
      <c r="A22" s="171">
        <v>90696</v>
      </c>
      <c r="B22" s="83" t="s">
        <v>141</v>
      </c>
      <c r="C22" s="172" t="s">
        <v>26</v>
      </c>
      <c r="D22" s="174" t="s">
        <v>107</v>
      </c>
      <c r="E22" s="188">
        <v>48.59</v>
      </c>
      <c r="F22" s="189">
        <v>50.7</v>
      </c>
      <c r="G22" s="173">
        <f>+E22*0.99</f>
        <v>48.104100000000003</v>
      </c>
      <c r="H22" s="169">
        <f>+G22/E22-1</f>
        <v>-1.0000000000000009E-2</v>
      </c>
      <c r="I22" s="170"/>
    </row>
    <row r="23" spans="1:10" s="1" customFormat="1" ht="39.75" customHeight="1" x14ac:dyDescent="0.2">
      <c r="A23" s="171"/>
      <c r="B23" s="83" t="s">
        <v>142</v>
      </c>
      <c r="C23" s="172"/>
      <c r="D23" s="174"/>
      <c r="E23" s="188"/>
      <c r="F23" s="189"/>
      <c r="G23" s="173"/>
      <c r="H23" s="169"/>
      <c r="I23" s="170"/>
    </row>
    <row r="24" spans="1:10" s="1" customFormat="1" ht="39.75" customHeight="1" x14ac:dyDescent="0.2">
      <c r="A24" s="171"/>
      <c r="B24" s="136" t="s">
        <v>122</v>
      </c>
      <c r="C24" s="172"/>
      <c r="D24" s="86" t="s">
        <v>106</v>
      </c>
      <c r="E24" s="188"/>
      <c r="F24" s="141">
        <v>51.67</v>
      </c>
      <c r="G24" s="173"/>
      <c r="H24" s="169"/>
      <c r="I24" s="170"/>
    </row>
    <row r="25" spans="1:10" s="1" customFormat="1" ht="39.75" customHeight="1" x14ac:dyDescent="0.2">
      <c r="A25" s="135">
        <v>90698</v>
      </c>
      <c r="B25" s="136" t="s">
        <v>123</v>
      </c>
      <c r="C25" s="93" t="s">
        <v>29</v>
      </c>
      <c r="D25" s="86" t="s">
        <v>30</v>
      </c>
      <c r="E25" s="82">
        <v>79.53</v>
      </c>
      <c r="F25" s="140">
        <v>92.58</v>
      </c>
      <c r="G25" s="82">
        <f>+E25*0.99</f>
        <v>78.734700000000004</v>
      </c>
      <c r="H25" s="118">
        <f>+G25/E25-1</f>
        <v>-1.0000000000000009E-2</v>
      </c>
      <c r="I25" s="131"/>
    </row>
    <row r="26" spans="1:10" s="1" customFormat="1" ht="39.75" customHeight="1" x14ac:dyDescent="0.2">
      <c r="A26" s="171">
        <v>90700</v>
      </c>
      <c r="B26" s="136" t="s">
        <v>124</v>
      </c>
      <c r="C26" s="172" t="s">
        <v>32</v>
      </c>
      <c r="D26" s="86" t="s">
        <v>33</v>
      </c>
      <c r="E26" s="173">
        <v>23.38</v>
      </c>
      <c r="F26" s="141">
        <v>30</v>
      </c>
      <c r="G26" s="173">
        <f>+E26*0.99</f>
        <v>23.1462</v>
      </c>
      <c r="H26" s="186">
        <f>+G26/E26-1</f>
        <v>-9.9999999999998979E-3</v>
      </c>
      <c r="I26" s="170"/>
    </row>
    <row r="27" spans="1:10" s="10" customFormat="1" ht="39.75" customHeight="1" x14ac:dyDescent="0.25">
      <c r="A27" s="171"/>
      <c r="B27" s="83" t="s">
        <v>143</v>
      </c>
      <c r="C27" s="172"/>
      <c r="D27" s="174" t="s">
        <v>34</v>
      </c>
      <c r="E27" s="173"/>
      <c r="F27" s="175">
        <v>24.05</v>
      </c>
      <c r="G27" s="173"/>
      <c r="H27" s="186"/>
      <c r="I27" s="170"/>
    </row>
    <row r="28" spans="1:10" s="10" customFormat="1" ht="39.75" customHeight="1" x14ac:dyDescent="0.25">
      <c r="A28" s="171"/>
      <c r="B28" s="83" t="s">
        <v>144</v>
      </c>
      <c r="C28" s="172"/>
      <c r="D28" s="174"/>
      <c r="E28" s="173"/>
      <c r="F28" s="175"/>
      <c r="G28" s="173"/>
      <c r="H28" s="186"/>
      <c r="I28" s="170"/>
    </row>
    <row r="29" spans="1:10" s="1" customFormat="1" ht="39.75" customHeight="1" x14ac:dyDescent="0.2">
      <c r="A29" s="135">
        <v>90707</v>
      </c>
      <c r="B29" s="136" t="s">
        <v>125</v>
      </c>
      <c r="C29" s="93" t="s">
        <v>36</v>
      </c>
      <c r="D29" s="86" t="s">
        <v>163</v>
      </c>
      <c r="E29" s="82">
        <v>28.1</v>
      </c>
      <c r="F29" s="140">
        <v>70.92</v>
      </c>
      <c r="G29" s="82">
        <f>+E29*0.99</f>
        <v>27.819000000000003</v>
      </c>
      <c r="H29" s="118">
        <f>+G29/E29-1</f>
        <v>-1.0000000000000009E-2</v>
      </c>
      <c r="I29" s="131"/>
      <c r="J29" s="95"/>
    </row>
    <row r="30" spans="1:10" s="1" customFormat="1" ht="39.75" customHeight="1" x14ac:dyDescent="0.2">
      <c r="A30" s="135">
        <v>90710</v>
      </c>
      <c r="B30" s="136" t="s">
        <v>126</v>
      </c>
      <c r="C30" s="93" t="s">
        <v>39</v>
      </c>
      <c r="D30" s="86" t="s">
        <v>40</v>
      </c>
      <c r="E30" s="82">
        <v>159.66</v>
      </c>
      <c r="F30" s="140">
        <v>202.41</v>
      </c>
      <c r="G30" s="82">
        <f>+E30*0.99</f>
        <v>158.0634</v>
      </c>
      <c r="H30" s="118">
        <f>+G30/E30-1</f>
        <v>-1.0000000000000009E-2</v>
      </c>
      <c r="I30" s="131"/>
      <c r="J30" s="96"/>
    </row>
    <row r="31" spans="1:10" s="1" customFormat="1" ht="39.75" customHeight="1" x14ac:dyDescent="0.2">
      <c r="A31" s="135">
        <v>90713</v>
      </c>
      <c r="B31" s="136" t="s">
        <v>127</v>
      </c>
      <c r="C31" s="93" t="s">
        <v>42</v>
      </c>
      <c r="D31" s="86" t="s">
        <v>43</v>
      </c>
      <c r="E31" s="82">
        <v>17.78</v>
      </c>
      <c r="F31" s="141">
        <v>31.97</v>
      </c>
      <c r="G31" s="82">
        <f>+E31*0.99</f>
        <v>17.6022</v>
      </c>
      <c r="H31" s="118">
        <f>+G31/E31-1</f>
        <v>-1.000000000000012E-2</v>
      </c>
      <c r="I31" s="131"/>
    </row>
    <row r="32" spans="1:10" s="1" customFormat="1" ht="39.75" customHeight="1" x14ac:dyDescent="0.2">
      <c r="A32" s="190">
        <v>90714</v>
      </c>
      <c r="B32" s="83" t="s">
        <v>146</v>
      </c>
      <c r="C32" s="196" t="s">
        <v>44</v>
      </c>
      <c r="D32" s="174" t="s">
        <v>78</v>
      </c>
      <c r="E32" s="166">
        <v>25.6</v>
      </c>
      <c r="F32" s="175">
        <v>32.89</v>
      </c>
      <c r="G32" s="166">
        <f>+E32*0.99</f>
        <v>25.344000000000001</v>
      </c>
      <c r="H32" s="198">
        <f>+G32/E32-1</f>
        <v>-1.0000000000000009E-2</v>
      </c>
      <c r="I32" s="170"/>
    </row>
    <row r="33" spans="1:10" s="1" customFormat="1" ht="39.75" customHeight="1" x14ac:dyDescent="0.2">
      <c r="A33" s="200"/>
      <c r="B33" s="83" t="s">
        <v>145</v>
      </c>
      <c r="C33" s="197"/>
      <c r="D33" s="174"/>
      <c r="E33" s="167"/>
      <c r="F33" s="175"/>
      <c r="G33" s="167"/>
      <c r="H33" s="199"/>
      <c r="I33" s="170"/>
    </row>
    <row r="34" spans="1:10" s="1" customFormat="1" ht="95.25" customHeight="1" x14ac:dyDescent="0.2">
      <c r="A34" s="201"/>
      <c r="B34" s="136" t="s">
        <v>128</v>
      </c>
      <c r="C34" s="132" t="s">
        <v>174</v>
      </c>
      <c r="D34" s="130" t="s">
        <v>112</v>
      </c>
      <c r="E34" s="168"/>
      <c r="F34" s="141">
        <v>23.925999999999998</v>
      </c>
      <c r="G34" s="168"/>
      <c r="H34" s="145">
        <f>+G34/E32-1</f>
        <v>-1</v>
      </c>
      <c r="I34" s="144"/>
    </row>
    <row r="35" spans="1:10" s="1" customFormat="1" ht="39.75" customHeight="1" x14ac:dyDescent="0.2">
      <c r="A35" s="171">
        <v>90715</v>
      </c>
      <c r="B35" s="83" t="s">
        <v>147</v>
      </c>
      <c r="C35" s="172" t="s">
        <v>46</v>
      </c>
      <c r="D35" s="174" t="s">
        <v>164</v>
      </c>
      <c r="E35" s="173">
        <v>43.41</v>
      </c>
      <c r="F35" s="189">
        <v>40.049999999999997</v>
      </c>
      <c r="G35" s="173">
        <f>+E35*0.99</f>
        <v>42.975899999999996</v>
      </c>
      <c r="H35" s="186">
        <f>+G35/E35-1</f>
        <v>-1.0000000000000009E-2</v>
      </c>
      <c r="I35" s="170"/>
    </row>
    <row r="36" spans="1:10" s="1" customFormat="1" ht="39.75" customHeight="1" x14ac:dyDescent="0.2">
      <c r="A36" s="171"/>
      <c r="B36" s="83" t="s">
        <v>148</v>
      </c>
      <c r="C36" s="172"/>
      <c r="D36" s="174"/>
      <c r="E36" s="173"/>
      <c r="F36" s="189"/>
      <c r="G36" s="173"/>
      <c r="H36" s="186"/>
      <c r="I36" s="170"/>
    </row>
    <row r="37" spans="1:10" s="1" customFormat="1" ht="39.75" customHeight="1" x14ac:dyDescent="0.2">
      <c r="A37" s="171"/>
      <c r="B37" s="83" t="s">
        <v>150</v>
      </c>
      <c r="C37" s="172"/>
      <c r="D37" s="174" t="s">
        <v>165</v>
      </c>
      <c r="E37" s="173"/>
      <c r="F37" s="175">
        <v>44.24</v>
      </c>
      <c r="G37" s="173"/>
      <c r="H37" s="186"/>
      <c r="I37" s="170"/>
    </row>
    <row r="38" spans="1:10" s="1" customFormat="1" ht="39.75" customHeight="1" x14ac:dyDescent="0.2">
      <c r="A38" s="171"/>
      <c r="B38" s="83" t="s">
        <v>149</v>
      </c>
      <c r="C38" s="172"/>
      <c r="D38" s="174"/>
      <c r="E38" s="173"/>
      <c r="F38" s="175"/>
      <c r="G38" s="173"/>
      <c r="H38" s="186"/>
      <c r="I38" s="170"/>
    </row>
    <row r="39" spans="1:10" s="1" customFormat="1" ht="39.75" customHeight="1" x14ac:dyDescent="0.2">
      <c r="A39" s="135">
        <v>90716</v>
      </c>
      <c r="B39" s="136" t="s">
        <v>129</v>
      </c>
      <c r="C39" s="93" t="s">
        <v>50</v>
      </c>
      <c r="D39" s="86" t="s">
        <v>51</v>
      </c>
      <c r="E39" s="82">
        <v>107.66</v>
      </c>
      <c r="F39" s="140">
        <v>122.02</v>
      </c>
      <c r="G39" s="82">
        <f>+E39*0.99</f>
        <v>106.5834</v>
      </c>
      <c r="H39" s="118">
        <f>+G39/E39-1</f>
        <v>-1.0000000000000009E-2</v>
      </c>
      <c r="I39" s="131"/>
    </row>
    <row r="40" spans="1:10" s="1" customFormat="1" ht="52.5" customHeight="1" x14ac:dyDescent="0.2">
      <c r="A40" s="135">
        <v>90723</v>
      </c>
      <c r="B40" s="136" t="s">
        <v>130</v>
      </c>
      <c r="C40" s="93" t="s">
        <v>53</v>
      </c>
      <c r="D40" s="86" t="s">
        <v>54</v>
      </c>
      <c r="E40" s="82">
        <v>72.72</v>
      </c>
      <c r="F40" s="140">
        <v>76.95</v>
      </c>
      <c r="G40" s="82">
        <f>+E40*0.99</f>
        <v>71.992800000000003</v>
      </c>
      <c r="H40" s="118">
        <f>+G40/E40-1</f>
        <v>-9.9999999999998979E-3</v>
      </c>
      <c r="I40" s="131"/>
    </row>
    <row r="41" spans="1:10" s="1" customFormat="1" ht="52.5" customHeight="1" x14ac:dyDescent="0.2">
      <c r="A41" s="135">
        <v>90732</v>
      </c>
      <c r="B41" s="136" t="s">
        <v>131</v>
      </c>
      <c r="C41" s="93" t="s">
        <v>175</v>
      </c>
      <c r="D41" s="86" t="s">
        <v>77</v>
      </c>
      <c r="E41" s="82">
        <v>64.84</v>
      </c>
      <c r="F41" s="140">
        <v>94.51</v>
      </c>
      <c r="G41" s="82">
        <f>+E41*0.99</f>
        <v>64.191600000000008</v>
      </c>
      <c r="H41" s="118">
        <f>+G41/E41-1</f>
        <v>-9.9999999999998979E-3</v>
      </c>
      <c r="I41" s="131"/>
    </row>
    <row r="42" spans="1:10" s="1" customFormat="1" ht="39.75" customHeight="1" x14ac:dyDescent="0.2">
      <c r="A42" s="171">
        <v>90734</v>
      </c>
      <c r="B42" s="136" t="s">
        <v>132</v>
      </c>
      <c r="C42" s="172" t="s">
        <v>57</v>
      </c>
      <c r="D42" s="86" t="s">
        <v>58</v>
      </c>
      <c r="E42" s="173">
        <v>119.09</v>
      </c>
      <c r="F42" s="140">
        <v>116.3</v>
      </c>
      <c r="G42" s="173">
        <f>+E42*0.97</f>
        <v>115.51730000000001</v>
      </c>
      <c r="H42" s="169">
        <f>+G42/E42-1</f>
        <v>-3.0000000000000027E-2</v>
      </c>
      <c r="I42" s="170"/>
    </row>
    <row r="43" spans="1:10" s="1" customFormat="1" ht="39.75" customHeight="1" x14ac:dyDescent="0.2">
      <c r="A43" s="171"/>
      <c r="B43" s="136" t="s">
        <v>133</v>
      </c>
      <c r="C43" s="172"/>
      <c r="D43" s="86" t="s">
        <v>59</v>
      </c>
      <c r="E43" s="173"/>
      <c r="F43" s="140">
        <v>126.95</v>
      </c>
      <c r="G43" s="173"/>
      <c r="H43" s="169"/>
      <c r="I43" s="170"/>
    </row>
    <row r="44" spans="1:10" s="1" customFormat="1" ht="51.75" customHeight="1" x14ac:dyDescent="0.2">
      <c r="A44" s="190">
        <v>90744</v>
      </c>
      <c r="B44" s="136" t="s">
        <v>134</v>
      </c>
      <c r="C44" s="192" t="s">
        <v>176</v>
      </c>
      <c r="D44" s="86" t="s">
        <v>61</v>
      </c>
      <c r="E44" s="82">
        <v>17.190000000000001</v>
      </c>
      <c r="F44" s="140">
        <v>23.95</v>
      </c>
      <c r="G44" s="82">
        <f>+E44*0.99</f>
        <v>17.0181</v>
      </c>
      <c r="H44" s="118">
        <f>+G44/E44-1</f>
        <v>-1.0000000000000009E-2</v>
      </c>
      <c r="I44" s="194"/>
    </row>
    <row r="45" spans="1:10" s="1" customFormat="1" ht="39.75" customHeight="1" thickBot="1" x14ac:dyDescent="0.25">
      <c r="A45" s="191"/>
      <c r="B45" s="137" t="s">
        <v>135</v>
      </c>
      <c r="C45" s="193"/>
      <c r="D45" s="110" t="s">
        <v>166</v>
      </c>
      <c r="E45" s="111">
        <v>16.21</v>
      </c>
      <c r="F45" s="142">
        <v>23.05</v>
      </c>
      <c r="G45" s="111">
        <f>+E45*0.99</f>
        <v>16.047900000000002</v>
      </c>
      <c r="H45" s="112">
        <f>+G45/E45-1</f>
        <v>-9.9999999999998979E-3</v>
      </c>
      <c r="I45" s="195"/>
    </row>
    <row r="46" spans="1:10" s="99" customFormat="1" ht="30" customHeight="1" thickBot="1" x14ac:dyDescent="0.25">
      <c r="A46" s="119" t="s">
        <v>152</v>
      </c>
      <c r="B46" s="120"/>
      <c r="C46" s="121"/>
      <c r="D46" s="122"/>
      <c r="E46" s="123"/>
      <c r="F46" s="128"/>
      <c r="G46" s="123"/>
      <c r="H46" s="123"/>
      <c r="I46" s="124"/>
      <c r="J46" s="98"/>
    </row>
    <row r="47" spans="1:10" s="99" customFormat="1" ht="65.25" customHeight="1" x14ac:dyDescent="0.2">
      <c r="A47" s="149">
        <v>90685</v>
      </c>
      <c r="B47" s="138" t="s">
        <v>157</v>
      </c>
      <c r="C47" s="126" t="s">
        <v>100</v>
      </c>
      <c r="D47" s="127" t="s">
        <v>68</v>
      </c>
      <c r="E47" s="150">
        <v>23.16</v>
      </c>
      <c r="F47" s="151">
        <v>19.259</v>
      </c>
      <c r="G47" s="150">
        <v>18.53</v>
      </c>
      <c r="H47" s="129">
        <f>+G47/E47-1</f>
        <v>-0.19991364421416236</v>
      </c>
      <c r="I47" s="152"/>
      <c r="J47" s="98"/>
    </row>
    <row r="48" spans="1:10" s="101" customFormat="1" ht="39.75" customHeight="1" x14ac:dyDescent="0.2">
      <c r="A48" s="147">
        <v>90686</v>
      </c>
      <c r="B48" s="83" t="s">
        <v>156</v>
      </c>
      <c r="C48" s="83" t="s">
        <v>167</v>
      </c>
      <c r="D48" s="97" t="s">
        <v>158</v>
      </c>
      <c r="E48" s="125">
        <v>16.809999999999999</v>
      </c>
      <c r="F48" s="143">
        <v>16.82</v>
      </c>
      <c r="G48" s="125">
        <v>15.13</v>
      </c>
      <c r="H48" s="148">
        <f>+G48/E48-1</f>
        <v>-9.9940511600237869E-2</v>
      </c>
      <c r="I48" s="146"/>
      <c r="J48" s="100"/>
    </row>
    <row r="49" spans="1:10" s="101" customFormat="1" ht="53.25" customHeight="1" x14ac:dyDescent="0.2">
      <c r="A49" s="139">
        <v>90688</v>
      </c>
      <c r="B49" s="136" t="s">
        <v>170</v>
      </c>
      <c r="C49" s="113" t="s">
        <v>168</v>
      </c>
      <c r="D49" s="102" t="s">
        <v>73</v>
      </c>
      <c r="E49" s="114">
        <v>18.47</v>
      </c>
      <c r="F49" s="143">
        <v>16.622</v>
      </c>
      <c r="G49" s="114">
        <v>16.62</v>
      </c>
      <c r="H49" s="148">
        <f>+G49/E49-1</f>
        <v>-0.10016242555495392</v>
      </c>
      <c r="I49" s="146"/>
      <c r="J49" s="100"/>
    </row>
    <row r="50" spans="1:10" s="103" customFormat="1" ht="76.5" customHeight="1" thickBot="1" x14ac:dyDescent="0.25">
      <c r="A50" s="159">
        <v>90672</v>
      </c>
      <c r="B50" s="160" t="s">
        <v>177</v>
      </c>
      <c r="C50" s="161" t="s">
        <v>159</v>
      </c>
      <c r="D50" s="162" t="s">
        <v>160</v>
      </c>
      <c r="E50" s="163">
        <v>23.69</v>
      </c>
      <c r="F50" s="164">
        <v>23.7</v>
      </c>
      <c r="G50" s="163">
        <f>+F50*0.9</f>
        <v>21.33</v>
      </c>
      <c r="H50" s="165">
        <f>+G50/E50-1</f>
        <v>-9.9620092866188337E-2</v>
      </c>
      <c r="I50" s="153" t="s">
        <v>181</v>
      </c>
    </row>
  </sheetData>
  <mergeCells count="81">
    <mergeCell ref="G16:G17"/>
    <mergeCell ref="H16:H17"/>
    <mergeCell ref="I16:I17"/>
    <mergeCell ref="A16:A17"/>
    <mergeCell ref="C16:C17"/>
    <mergeCell ref="D16:D17"/>
    <mergeCell ref="E16:E17"/>
    <mergeCell ref="F16:F17"/>
    <mergeCell ref="I32:I33"/>
    <mergeCell ref="A35:A38"/>
    <mergeCell ref="C35:C38"/>
    <mergeCell ref="D35:D36"/>
    <mergeCell ref="C32:C33"/>
    <mergeCell ref="I35:I36"/>
    <mergeCell ref="I37:I38"/>
    <mergeCell ref="D32:D33"/>
    <mergeCell ref="F32:F33"/>
    <mergeCell ref="H32:H33"/>
    <mergeCell ref="D37:D38"/>
    <mergeCell ref="A32:A34"/>
    <mergeCell ref="H35:H38"/>
    <mergeCell ref="F37:F38"/>
    <mergeCell ref="E35:E38"/>
    <mergeCell ref="F35:F36"/>
    <mergeCell ref="G35:G38"/>
    <mergeCell ref="I42:I43"/>
    <mergeCell ref="A44:A45"/>
    <mergeCell ref="E42:E43"/>
    <mergeCell ref="G42:G43"/>
    <mergeCell ref="H42:H43"/>
    <mergeCell ref="C44:C45"/>
    <mergeCell ref="A42:A43"/>
    <mergeCell ref="C42:C43"/>
    <mergeCell ref="I44:I45"/>
    <mergeCell ref="A26:A28"/>
    <mergeCell ref="C26:C28"/>
    <mergeCell ref="E26:E28"/>
    <mergeCell ref="G26:G28"/>
    <mergeCell ref="H26:H28"/>
    <mergeCell ref="I26:I28"/>
    <mergeCell ref="D27:D28"/>
    <mergeCell ref="F27:F28"/>
    <mergeCell ref="H19:H20"/>
    <mergeCell ref="I19:I20"/>
    <mergeCell ref="G22:G24"/>
    <mergeCell ref="H22:H24"/>
    <mergeCell ref="I22:I24"/>
    <mergeCell ref="G19:G20"/>
    <mergeCell ref="D19:D20"/>
    <mergeCell ref="E19:E20"/>
    <mergeCell ref="F19:F20"/>
    <mergeCell ref="A22:A24"/>
    <mergeCell ref="C22:C24"/>
    <mergeCell ref="D22:D23"/>
    <mergeCell ref="E22:E24"/>
    <mergeCell ref="F22:F23"/>
    <mergeCell ref="A4:I4"/>
    <mergeCell ref="A6:A7"/>
    <mergeCell ref="C6:C7"/>
    <mergeCell ref="D6:D7"/>
    <mergeCell ref="E6:E7"/>
    <mergeCell ref="F6:F7"/>
    <mergeCell ref="G6:G7"/>
    <mergeCell ref="H6:H7"/>
    <mergeCell ref="I6:I7"/>
    <mergeCell ref="E32:E34"/>
    <mergeCell ref="G32:G34"/>
    <mergeCell ref="H9:H11"/>
    <mergeCell ref="I9:I11"/>
    <mergeCell ref="A14:A15"/>
    <mergeCell ref="C14:C15"/>
    <mergeCell ref="E14:E15"/>
    <mergeCell ref="G14:G15"/>
    <mergeCell ref="G9:G11"/>
    <mergeCell ref="A9:A11"/>
    <mergeCell ref="C9:C11"/>
    <mergeCell ref="D9:D10"/>
    <mergeCell ref="E9:E11"/>
    <mergeCell ref="F9:F10"/>
    <mergeCell ref="A19:A20"/>
    <mergeCell ref="C19:C20"/>
  </mergeCells>
  <printOptions horizontalCentered="1"/>
  <pageMargins left="0.1" right="0.1" top="0.25" bottom="0" header="0.3" footer="0.05"/>
  <pageSetup scale="75" fitToHeight="3" orientation="landscape" horizontalDpi="4294967293" r:id="rId1"/>
  <headerFooter differentFirst="1">
    <oddFooter>&amp;C&amp;9
&amp;RPage &amp;P</oddFooter>
    <firstFooter>&amp;RPage 1</firstFooter>
  </headerFooter>
  <rowBreaks count="3" manualBreakCount="3">
    <brk id="18" max="8" man="1"/>
    <brk id="34" max="8" man="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5"/>
  <sheetViews>
    <sheetView topLeftCell="A2" workbookViewId="0">
      <selection activeCell="E58" sqref="E58"/>
    </sheetView>
  </sheetViews>
  <sheetFormatPr defaultColWidth="8.85546875" defaultRowHeight="14.25" x14ac:dyDescent="0.2"/>
  <cols>
    <col min="1" max="1" width="8.85546875" style="5"/>
    <col min="2" max="2" width="63.42578125" style="5" customWidth="1"/>
    <col min="3" max="3" width="13.42578125" style="5" customWidth="1"/>
    <col min="4" max="4" width="20.140625" style="18" customWidth="1"/>
    <col min="5" max="5" width="16.85546875" style="18" customWidth="1"/>
    <col min="6" max="6" width="24.42578125" style="18" customWidth="1"/>
    <col min="7" max="7" width="25" style="5" customWidth="1"/>
    <col min="8" max="16384" width="8.85546875" style="5"/>
  </cols>
  <sheetData>
    <row r="1" spans="1:7" ht="18.75" x14ac:dyDescent="0.3">
      <c r="A1" s="7" t="s">
        <v>76</v>
      </c>
      <c r="B1" s="6"/>
      <c r="C1" s="8"/>
    </row>
    <row r="2" spans="1:7" ht="15.75" x14ac:dyDescent="0.25">
      <c r="A2" s="9" t="s">
        <v>92</v>
      </c>
      <c r="B2" s="6"/>
      <c r="C2" s="1"/>
    </row>
    <row r="3" spans="1:7" ht="15.75" x14ac:dyDescent="0.25">
      <c r="A3" s="9"/>
      <c r="B3" s="6"/>
      <c r="C3" s="1"/>
    </row>
    <row r="4" spans="1:7" ht="98.25" customHeight="1" thickBot="1" x14ac:dyDescent="0.25">
      <c r="A4" s="220" t="s">
        <v>93</v>
      </c>
      <c r="B4" s="221"/>
      <c r="C4" s="221"/>
      <c r="D4" s="221"/>
      <c r="E4" s="221"/>
      <c r="F4" s="221"/>
    </row>
    <row r="5" spans="1:7" s="1" customFormat="1" ht="39.6" customHeight="1" thickBot="1" x14ac:dyDescent="0.25">
      <c r="A5" s="46" t="s">
        <v>0</v>
      </c>
      <c r="B5" s="47" t="s">
        <v>1</v>
      </c>
      <c r="C5" s="48" t="s">
        <v>2</v>
      </c>
      <c r="D5" s="49" t="s">
        <v>89</v>
      </c>
      <c r="E5" s="49" t="s">
        <v>90</v>
      </c>
      <c r="F5" s="49" t="s">
        <v>91</v>
      </c>
      <c r="G5" s="49" t="s">
        <v>95</v>
      </c>
    </row>
    <row r="6" spans="1:7" s="1" customFormat="1" ht="27.6" customHeight="1" x14ac:dyDescent="0.2">
      <c r="A6" s="216" t="s">
        <v>3</v>
      </c>
      <c r="B6" s="218" t="s">
        <v>4</v>
      </c>
      <c r="C6" s="23" t="s">
        <v>5</v>
      </c>
      <c r="D6" s="45"/>
      <c r="E6" s="51"/>
      <c r="F6" s="51"/>
      <c r="G6" s="235"/>
    </row>
    <row r="7" spans="1:7" s="1" customFormat="1" ht="27.6" customHeight="1" thickBot="1" x14ac:dyDescent="0.25">
      <c r="A7" s="217"/>
      <c r="B7" s="219"/>
      <c r="C7" s="24" t="s">
        <v>6</v>
      </c>
      <c r="D7" s="68">
        <v>11.3</v>
      </c>
      <c r="E7" s="68">
        <v>15.63</v>
      </c>
      <c r="F7" s="68">
        <f>+E7*1.1</f>
        <v>17.193000000000001</v>
      </c>
      <c r="G7" s="236"/>
    </row>
    <row r="8" spans="1:7" s="1" customFormat="1" ht="26.25" thickBot="1" x14ac:dyDescent="0.25">
      <c r="A8" s="35">
        <v>90636</v>
      </c>
      <c r="B8" s="2" t="s">
        <v>82</v>
      </c>
      <c r="C8" s="24" t="s">
        <v>7</v>
      </c>
      <c r="D8" s="69">
        <v>36.082342000000004</v>
      </c>
      <c r="E8" s="69">
        <v>50.78</v>
      </c>
      <c r="F8" s="69">
        <f>+E8*1.1</f>
        <v>55.858000000000004</v>
      </c>
      <c r="G8" s="52"/>
    </row>
    <row r="9" spans="1:7" s="1" customFormat="1" ht="26.25" thickBot="1" x14ac:dyDescent="0.25">
      <c r="A9" s="35">
        <v>90647</v>
      </c>
      <c r="B9" s="19" t="s">
        <v>8</v>
      </c>
      <c r="C9" s="24" t="s">
        <v>9</v>
      </c>
      <c r="D9" s="69">
        <v>8.661999999999999</v>
      </c>
      <c r="E9" s="69">
        <v>12.18</v>
      </c>
      <c r="F9" s="69">
        <f>+E9*1.1</f>
        <v>13.398000000000001</v>
      </c>
      <c r="G9" s="52"/>
    </row>
    <row r="10" spans="1:7" s="1" customFormat="1" ht="24.95" customHeight="1" x14ac:dyDescent="0.2">
      <c r="A10" s="217" t="s">
        <v>10</v>
      </c>
      <c r="B10" s="219" t="s">
        <v>11</v>
      </c>
      <c r="C10" s="24" t="s">
        <v>12</v>
      </c>
      <c r="D10" s="70"/>
      <c r="E10" s="70"/>
      <c r="F10" s="70"/>
      <c r="G10" s="235"/>
    </row>
    <row r="11" spans="1:7" s="1" customFormat="1" ht="24.95" customHeight="1" thickBot="1" x14ac:dyDescent="0.25">
      <c r="A11" s="217"/>
      <c r="B11" s="219"/>
      <c r="C11" s="65" t="s">
        <v>13</v>
      </c>
      <c r="D11" s="68">
        <v>6.66</v>
      </c>
      <c r="E11" s="68">
        <v>9.33</v>
      </c>
      <c r="F11" s="68">
        <f t="shared" ref="F11:F18" si="0">+E11*1.1</f>
        <v>10.263000000000002</v>
      </c>
      <c r="G11" s="236"/>
    </row>
    <row r="12" spans="1:7" s="1" customFormat="1" ht="26.25" thickBot="1" x14ac:dyDescent="0.25">
      <c r="A12" s="35" t="s">
        <v>14</v>
      </c>
      <c r="B12" s="19" t="s">
        <v>15</v>
      </c>
      <c r="C12" s="24" t="s">
        <v>16</v>
      </c>
      <c r="D12" s="69">
        <v>79.493729999999999</v>
      </c>
      <c r="E12" s="69">
        <v>116.41</v>
      </c>
      <c r="F12" s="68">
        <f t="shared" si="0"/>
        <v>128.05100000000002</v>
      </c>
      <c r="G12" s="52"/>
    </row>
    <row r="13" spans="1:7" s="1" customFormat="1" ht="26.25" thickBot="1" x14ac:dyDescent="0.25">
      <c r="A13" s="35">
        <v>90650</v>
      </c>
      <c r="B13" s="19" t="s">
        <v>17</v>
      </c>
      <c r="C13" s="24" t="s">
        <v>18</v>
      </c>
      <c r="D13" s="69">
        <v>68.216800000000006</v>
      </c>
      <c r="E13" s="69">
        <v>100.85</v>
      </c>
      <c r="F13" s="68">
        <f t="shared" si="0"/>
        <v>110.935</v>
      </c>
      <c r="G13" s="52"/>
    </row>
    <row r="14" spans="1:7" s="1" customFormat="1" ht="26.25" thickBot="1" x14ac:dyDescent="0.25">
      <c r="A14" s="35">
        <v>90670</v>
      </c>
      <c r="B14" s="3" t="s">
        <v>19</v>
      </c>
      <c r="C14" s="24" t="s">
        <v>20</v>
      </c>
      <c r="D14" s="69">
        <v>76.751000000000005</v>
      </c>
      <c r="E14" s="69">
        <v>107.12</v>
      </c>
      <c r="F14" s="68">
        <f t="shared" si="0"/>
        <v>117.83200000000001</v>
      </c>
      <c r="G14" s="52"/>
    </row>
    <row r="15" spans="1:7" s="1" customFormat="1" ht="26.25" thickBot="1" x14ac:dyDescent="0.25">
      <c r="A15" s="35" t="s">
        <v>21</v>
      </c>
      <c r="B15" s="19" t="s">
        <v>22</v>
      </c>
      <c r="C15" s="24" t="s">
        <v>23</v>
      </c>
      <c r="D15" s="69">
        <v>44.119399999999999</v>
      </c>
      <c r="E15" s="69">
        <v>63.96</v>
      </c>
      <c r="F15" s="68">
        <f t="shared" si="0"/>
        <v>70.356000000000009</v>
      </c>
      <c r="G15" s="52"/>
    </row>
    <row r="16" spans="1:7" s="1" customFormat="1" ht="26.25" thickBot="1" x14ac:dyDescent="0.25">
      <c r="A16" s="35">
        <v>90681</v>
      </c>
      <c r="B16" s="19" t="s">
        <v>24</v>
      </c>
      <c r="C16" s="24" t="s">
        <v>25</v>
      </c>
      <c r="D16" s="69">
        <v>65.263200000000012</v>
      </c>
      <c r="E16" s="69">
        <v>92.15</v>
      </c>
      <c r="F16" s="68">
        <f t="shared" si="0"/>
        <v>101.36500000000001</v>
      </c>
      <c r="G16" s="52"/>
    </row>
    <row r="17" spans="1:7" s="1" customFormat="1" ht="51.75" thickBot="1" x14ac:dyDescent="0.25">
      <c r="A17" s="35">
        <v>90696</v>
      </c>
      <c r="B17" s="19" t="s">
        <v>26</v>
      </c>
      <c r="C17" s="24" t="s">
        <v>27</v>
      </c>
      <c r="D17" s="69">
        <v>26.128</v>
      </c>
      <c r="E17" s="69">
        <v>37.130000000000003</v>
      </c>
      <c r="F17" s="68">
        <f t="shared" si="0"/>
        <v>40.843000000000004</v>
      </c>
      <c r="G17" s="52"/>
    </row>
    <row r="18" spans="1:7" s="1" customFormat="1" ht="38.25" customHeight="1" thickBot="1" x14ac:dyDescent="0.25">
      <c r="A18" s="35" t="s">
        <v>28</v>
      </c>
      <c r="B18" s="19" t="s">
        <v>29</v>
      </c>
      <c r="C18" s="24" t="s">
        <v>30</v>
      </c>
      <c r="D18" s="69">
        <v>40.107900000000001</v>
      </c>
      <c r="E18" s="69">
        <v>56.02</v>
      </c>
      <c r="F18" s="68">
        <f t="shared" si="0"/>
        <v>61.622000000000007</v>
      </c>
      <c r="G18" s="52"/>
    </row>
    <row r="19" spans="1:7" s="1" customFormat="1" ht="27.6" customHeight="1" x14ac:dyDescent="0.2">
      <c r="A19" s="222" t="s">
        <v>31</v>
      </c>
      <c r="B19" s="229" t="s">
        <v>32</v>
      </c>
      <c r="C19" s="24" t="s">
        <v>33</v>
      </c>
      <c r="D19" s="213">
        <v>11.1754</v>
      </c>
      <c r="E19" s="213">
        <v>15.76</v>
      </c>
      <c r="F19" s="213">
        <f>+E19*1.1</f>
        <v>17.336000000000002</v>
      </c>
      <c r="G19" s="235"/>
    </row>
    <row r="20" spans="1:7" s="10" customFormat="1" ht="27.6" customHeight="1" thickBot="1" x14ac:dyDescent="0.3">
      <c r="A20" s="216"/>
      <c r="B20" s="230"/>
      <c r="C20" s="24" t="s">
        <v>34</v>
      </c>
      <c r="D20" s="214"/>
      <c r="E20" s="214"/>
      <c r="F20" s="214"/>
      <c r="G20" s="236"/>
    </row>
    <row r="21" spans="1:7" s="1" customFormat="1" ht="26.25" thickBot="1" x14ac:dyDescent="0.25">
      <c r="A21" s="36" t="s">
        <v>35</v>
      </c>
      <c r="B21" s="20" t="s">
        <v>36</v>
      </c>
      <c r="C21" s="23" t="s">
        <v>37</v>
      </c>
      <c r="D21" s="69">
        <v>13.987</v>
      </c>
      <c r="E21" s="69">
        <v>19.760000000000002</v>
      </c>
      <c r="F21" s="68">
        <f>+E21*1.1</f>
        <v>21.736000000000004</v>
      </c>
      <c r="G21" s="52"/>
    </row>
    <row r="22" spans="1:7" s="1" customFormat="1" ht="26.25" thickBot="1" x14ac:dyDescent="0.25">
      <c r="A22" s="35" t="s">
        <v>38</v>
      </c>
      <c r="B22" s="21" t="s">
        <v>39</v>
      </c>
      <c r="C22" s="24" t="s">
        <v>40</v>
      </c>
      <c r="D22" s="69">
        <v>67.147965999999997</v>
      </c>
      <c r="E22" s="69">
        <v>95.12</v>
      </c>
      <c r="F22" s="68">
        <f>+E22*1.1</f>
        <v>104.63200000000002</v>
      </c>
      <c r="G22" s="52"/>
    </row>
    <row r="23" spans="1:7" s="1" customFormat="1" ht="26.25" thickBot="1" x14ac:dyDescent="0.25">
      <c r="A23" s="35" t="s">
        <v>41</v>
      </c>
      <c r="B23" s="19" t="s">
        <v>42</v>
      </c>
      <c r="C23" s="24" t="s">
        <v>43</v>
      </c>
      <c r="D23" s="69">
        <v>8.8608000000000011</v>
      </c>
      <c r="E23" s="69">
        <v>12.42</v>
      </c>
      <c r="F23" s="68">
        <f>+E23*1.1</f>
        <v>13.662000000000001</v>
      </c>
      <c r="G23" s="52"/>
    </row>
    <row r="24" spans="1:7" s="1" customFormat="1" ht="29.1" customHeight="1" thickBot="1" x14ac:dyDescent="0.25">
      <c r="A24" s="63">
        <v>90714</v>
      </c>
      <c r="B24" s="64" t="s">
        <v>44</v>
      </c>
      <c r="C24" s="31" t="s">
        <v>78</v>
      </c>
      <c r="D24" s="69">
        <v>12.505229999999999</v>
      </c>
      <c r="E24" s="70">
        <v>17.57</v>
      </c>
      <c r="F24" s="68">
        <f>+E24*1.1</f>
        <v>19.327000000000002</v>
      </c>
      <c r="G24" s="52"/>
    </row>
    <row r="25" spans="1:7" s="1" customFormat="1" ht="27.6" customHeight="1" thickBot="1" x14ac:dyDescent="0.25">
      <c r="A25" s="217" t="s">
        <v>45</v>
      </c>
      <c r="B25" s="219" t="s">
        <v>46</v>
      </c>
      <c r="C25" s="31" t="s">
        <v>47</v>
      </c>
      <c r="D25" s="213">
        <v>22.386300000000002</v>
      </c>
      <c r="E25" s="213">
        <v>30.41</v>
      </c>
      <c r="F25" s="213">
        <f>+E25*1.1</f>
        <v>33.451000000000001</v>
      </c>
      <c r="G25" s="235"/>
    </row>
    <row r="26" spans="1:7" s="1" customFormat="1" ht="27.6" customHeight="1" thickBot="1" x14ac:dyDescent="0.25">
      <c r="A26" s="217"/>
      <c r="B26" s="219"/>
      <c r="C26" s="32" t="s">
        <v>48</v>
      </c>
      <c r="D26" s="214"/>
      <c r="E26" s="214"/>
      <c r="F26" s="214"/>
      <c r="G26" s="236"/>
    </row>
    <row r="27" spans="1:7" s="1" customFormat="1" ht="33.950000000000003" customHeight="1" thickBot="1" x14ac:dyDescent="0.25">
      <c r="A27" s="35" t="s">
        <v>49</v>
      </c>
      <c r="B27" s="19" t="s">
        <v>50</v>
      </c>
      <c r="C27" s="24" t="s">
        <v>51</v>
      </c>
      <c r="D27" s="69">
        <v>53.505600000000001</v>
      </c>
      <c r="E27" s="69">
        <v>75.36</v>
      </c>
      <c r="F27" s="68">
        <f>+E27*1.1</f>
        <v>82.896000000000001</v>
      </c>
      <c r="G27" s="52"/>
    </row>
    <row r="28" spans="1:7" s="1" customFormat="1" ht="43.35" customHeight="1" thickBot="1" x14ac:dyDescent="0.25">
      <c r="A28" s="35" t="s">
        <v>52</v>
      </c>
      <c r="B28" s="19" t="s">
        <v>53</v>
      </c>
      <c r="C28" s="24" t="s">
        <v>54</v>
      </c>
      <c r="D28" s="69">
        <v>38.034700000000001</v>
      </c>
      <c r="E28" s="69">
        <v>52.58</v>
      </c>
      <c r="F28" s="68">
        <f>+E28*1.1</f>
        <v>57.838000000000001</v>
      </c>
      <c r="G28" s="52"/>
    </row>
    <row r="29" spans="1:7" s="1" customFormat="1" ht="54" customHeight="1" thickBot="1" x14ac:dyDescent="0.25">
      <c r="A29" s="37">
        <v>90732</v>
      </c>
      <c r="B29" s="2" t="s">
        <v>55</v>
      </c>
      <c r="C29" s="24" t="s">
        <v>77</v>
      </c>
      <c r="D29" s="69">
        <v>27.782087000000001</v>
      </c>
      <c r="E29" s="69">
        <v>39.51</v>
      </c>
      <c r="F29" s="68">
        <f>+E29*1.1</f>
        <v>43.460999999999999</v>
      </c>
      <c r="G29" s="52"/>
    </row>
    <row r="30" spans="1:7" s="1" customFormat="1" ht="27.6" customHeight="1" x14ac:dyDescent="0.2">
      <c r="A30" s="222" t="s">
        <v>56</v>
      </c>
      <c r="B30" s="219" t="s">
        <v>57</v>
      </c>
      <c r="C30" s="24" t="s">
        <v>58</v>
      </c>
      <c r="D30" s="213">
        <v>62.4161</v>
      </c>
      <c r="E30" s="213">
        <v>82.12</v>
      </c>
      <c r="F30" s="213">
        <f>+E30*1.1</f>
        <v>90.332000000000008</v>
      </c>
      <c r="G30" s="235"/>
    </row>
    <row r="31" spans="1:7" s="1" customFormat="1" ht="27.6" customHeight="1" thickBot="1" x14ac:dyDescent="0.25">
      <c r="A31" s="216"/>
      <c r="B31" s="219"/>
      <c r="C31" s="25" t="s">
        <v>59</v>
      </c>
      <c r="D31" s="214"/>
      <c r="E31" s="214"/>
      <c r="F31" s="214"/>
      <c r="G31" s="236"/>
    </row>
    <row r="32" spans="1:7" s="1" customFormat="1" ht="45.95" customHeight="1" thickBot="1" x14ac:dyDescent="0.25">
      <c r="A32" s="35">
        <v>90743</v>
      </c>
      <c r="B32" s="3" t="s">
        <v>60</v>
      </c>
      <c r="C32" s="24" t="s">
        <v>61</v>
      </c>
      <c r="D32" s="69">
        <v>8.4099500000000003</v>
      </c>
      <c r="E32" s="69">
        <v>11</v>
      </c>
      <c r="F32" s="68">
        <f>+E32*1.1</f>
        <v>12.100000000000001</v>
      </c>
      <c r="G32" s="52"/>
    </row>
    <row r="33" spans="1:10" s="1" customFormat="1" ht="27" customHeight="1" x14ac:dyDescent="0.2">
      <c r="A33" s="217" t="s">
        <v>62</v>
      </c>
      <c r="B33" s="219" t="s">
        <v>63</v>
      </c>
      <c r="C33" s="26" t="s">
        <v>64</v>
      </c>
      <c r="D33" s="213">
        <v>7.7105999999999995</v>
      </c>
      <c r="E33" s="213">
        <v>11</v>
      </c>
      <c r="F33" s="213">
        <f>+E33*1.1</f>
        <v>12.100000000000001</v>
      </c>
      <c r="G33" s="235"/>
    </row>
    <row r="34" spans="1:10" s="1" customFormat="1" ht="27.6" customHeight="1" thickBot="1" x14ac:dyDescent="0.25">
      <c r="A34" s="217"/>
      <c r="B34" s="219"/>
      <c r="C34" s="26" t="s">
        <v>61</v>
      </c>
      <c r="D34" s="214"/>
      <c r="E34" s="214"/>
      <c r="F34" s="214"/>
      <c r="G34" s="236"/>
    </row>
    <row r="35" spans="1:10" s="1" customFormat="1" ht="39.6" customHeight="1" thickBot="1" x14ac:dyDescent="0.25">
      <c r="A35" s="37">
        <v>90748</v>
      </c>
      <c r="B35" s="22" t="s">
        <v>65</v>
      </c>
      <c r="C35" s="27" t="s">
        <v>66</v>
      </c>
      <c r="D35" s="69">
        <v>21.8538</v>
      </c>
      <c r="E35" s="69">
        <v>24.46</v>
      </c>
      <c r="F35" s="68">
        <f>+E35*1.1</f>
        <v>26.906000000000002</v>
      </c>
      <c r="G35" s="52"/>
    </row>
    <row r="36" spans="1:10" s="13" customFormat="1" ht="39" thickBot="1" x14ac:dyDescent="0.25">
      <c r="A36" s="35">
        <v>90644</v>
      </c>
      <c r="B36" s="33" t="s">
        <v>79</v>
      </c>
      <c r="C36" s="26" t="s">
        <v>80</v>
      </c>
      <c r="D36" s="71">
        <v>49.63</v>
      </c>
      <c r="E36" s="71">
        <v>118.72</v>
      </c>
      <c r="F36" s="68">
        <f>+E36*1.1</f>
        <v>130.59200000000001</v>
      </c>
      <c r="G36" s="53"/>
    </row>
    <row r="37" spans="1:10" s="13" customFormat="1" ht="65.25" customHeight="1" x14ac:dyDescent="0.2">
      <c r="A37" s="39"/>
      <c r="B37" s="34"/>
      <c r="C37" s="50"/>
      <c r="D37" s="72"/>
      <c r="E37" s="72"/>
      <c r="F37" s="72"/>
    </row>
    <row r="38" spans="1:10" s="1" customFormat="1" ht="27.6" customHeight="1" thickBot="1" x14ac:dyDescent="0.3">
      <c r="A38" s="11" t="s">
        <v>67</v>
      </c>
      <c r="B38" s="4"/>
      <c r="C38" s="28"/>
      <c r="D38" s="73"/>
      <c r="E38" s="73"/>
      <c r="F38" s="73"/>
    </row>
    <row r="39" spans="1:10" s="1" customFormat="1" ht="54" customHeight="1" thickBot="1" x14ac:dyDescent="0.25">
      <c r="A39" s="35">
        <v>90655</v>
      </c>
      <c r="B39" s="21" t="s">
        <v>87</v>
      </c>
      <c r="C39" s="29" t="s">
        <v>68</v>
      </c>
      <c r="D39" s="69">
        <v>8.5415840000000003</v>
      </c>
      <c r="E39" s="69">
        <v>12.23</v>
      </c>
      <c r="F39" s="69">
        <f>+E39*1.1</f>
        <v>13.453000000000001</v>
      </c>
      <c r="G39" s="52"/>
    </row>
    <row r="40" spans="1:10" s="1" customFormat="1" ht="38.25" x14ac:dyDescent="0.2">
      <c r="A40" s="222">
        <v>90656</v>
      </c>
      <c r="B40" s="231" t="s">
        <v>86</v>
      </c>
      <c r="C40" s="29" t="s">
        <v>69</v>
      </c>
      <c r="D40" s="213">
        <v>7.7005890000000008</v>
      </c>
      <c r="E40" s="70"/>
      <c r="F40" s="213">
        <f>+E43*1.1</f>
        <v>11.583</v>
      </c>
      <c r="G40" s="235"/>
    </row>
    <row r="41" spans="1:10" s="1" customFormat="1" ht="27" customHeight="1" x14ac:dyDescent="0.2">
      <c r="A41" s="223"/>
      <c r="B41" s="232"/>
      <c r="C41" s="29" t="s">
        <v>70</v>
      </c>
      <c r="D41" s="215"/>
      <c r="E41" s="74"/>
      <c r="F41" s="215"/>
      <c r="G41" s="237"/>
    </row>
    <row r="42" spans="1:10" s="1" customFormat="1" ht="27" customHeight="1" x14ac:dyDescent="0.2">
      <c r="A42" s="223"/>
      <c r="B42" s="232"/>
      <c r="C42" s="29" t="s">
        <v>71</v>
      </c>
      <c r="D42" s="215"/>
      <c r="E42" s="74"/>
      <c r="F42" s="215"/>
      <c r="G42" s="237"/>
    </row>
    <row r="43" spans="1:10" s="1" customFormat="1" ht="27" customHeight="1" thickBot="1" x14ac:dyDescent="0.25">
      <c r="A43" s="216"/>
      <c r="B43" s="218"/>
      <c r="C43" s="29" t="s">
        <v>72</v>
      </c>
      <c r="D43" s="214"/>
      <c r="E43" s="68">
        <v>10.53</v>
      </c>
      <c r="F43" s="214"/>
      <c r="G43" s="236"/>
    </row>
    <row r="44" spans="1:10" s="1" customFormat="1" ht="41.1" customHeight="1" thickBot="1" x14ac:dyDescent="0.25">
      <c r="A44" s="40">
        <v>90657</v>
      </c>
      <c r="B44" s="41" t="s">
        <v>85</v>
      </c>
      <c r="C44" s="30" t="s">
        <v>73</v>
      </c>
      <c r="D44" s="70">
        <v>6.3988750000000003</v>
      </c>
      <c r="E44" s="70">
        <v>8.75</v>
      </c>
      <c r="F44" s="68">
        <f>+E44*1.1</f>
        <v>9.625</v>
      </c>
      <c r="G44" s="52"/>
    </row>
    <row r="45" spans="1:10" s="1" customFormat="1" ht="27.6" customHeight="1" x14ac:dyDescent="0.2">
      <c r="A45" s="222">
        <v>90658</v>
      </c>
      <c r="B45" s="226" t="s">
        <v>84</v>
      </c>
      <c r="C45" s="30" t="s">
        <v>73</v>
      </c>
      <c r="D45" s="213">
        <v>6.3988750000000003</v>
      </c>
      <c r="E45" s="70"/>
      <c r="F45" s="213">
        <f>+E47*1.1</f>
        <v>9.625</v>
      </c>
      <c r="G45" s="235"/>
    </row>
    <row r="46" spans="1:10" s="1" customFormat="1" ht="27.6" customHeight="1" x14ac:dyDescent="0.2">
      <c r="A46" s="223"/>
      <c r="B46" s="227"/>
      <c r="C46" s="30" t="s">
        <v>74</v>
      </c>
      <c r="D46" s="215"/>
      <c r="E46" s="74"/>
      <c r="F46" s="215"/>
      <c r="G46" s="237"/>
    </row>
    <row r="47" spans="1:10" s="1" customFormat="1" ht="27.6" customHeight="1" thickBot="1" x14ac:dyDescent="0.25">
      <c r="A47" s="216"/>
      <c r="B47" s="228"/>
      <c r="C47" s="42" t="s">
        <v>75</v>
      </c>
      <c r="D47" s="214"/>
      <c r="E47" s="68">
        <v>8.75</v>
      </c>
      <c r="F47" s="214"/>
      <c r="G47" s="236"/>
    </row>
    <row r="48" spans="1:10" s="1" customFormat="1" ht="27.6" customHeight="1" thickBot="1" x14ac:dyDescent="0.25">
      <c r="A48" s="40">
        <v>90672</v>
      </c>
      <c r="B48" s="41" t="s">
        <v>83</v>
      </c>
      <c r="C48" s="44" t="s">
        <v>81</v>
      </c>
      <c r="D48" s="69">
        <v>12.07</v>
      </c>
      <c r="E48" s="69">
        <v>17.3</v>
      </c>
      <c r="F48" s="68">
        <f>+E48*1.1</f>
        <v>19.03</v>
      </c>
      <c r="G48" s="54"/>
      <c r="H48" s="14"/>
      <c r="I48" s="15"/>
      <c r="J48" s="15"/>
    </row>
    <row r="49" spans="1:13" s="1" customFormat="1" ht="51.75" thickBot="1" x14ac:dyDescent="0.25">
      <c r="A49" s="56">
        <v>90685</v>
      </c>
      <c r="B49" s="57" t="s">
        <v>94</v>
      </c>
      <c r="C49" s="58" t="s">
        <v>68</v>
      </c>
      <c r="D49" s="75"/>
      <c r="E49" s="75"/>
      <c r="F49" s="76">
        <v>15.77</v>
      </c>
      <c r="G49" s="66" t="s">
        <v>99</v>
      </c>
      <c r="H49" s="14"/>
      <c r="I49" s="15"/>
      <c r="J49" s="15"/>
    </row>
    <row r="50" spans="1:13" s="13" customFormat="1" ht="38.25" x14ac:dyDescent="0.2">
      <c r="A50" s="222">
        <v>90686</v>
      </c>
      <c r="B50" s="224" t="s">
        <v>88</v>
      </c>
      <c r="C50" s="43" t="s">
        <v>69</v>
      </c>
      <c r="D50" s="212">
        <v>7.7</v>
      </c>
      <c r="E50" s="212">
        <v>13.65</v>
      </c>
      <c r="F50" s="238">
        <v>15.02</v>
      </c>
      <c r="G50" s="233"/>
    </row>
    <row r="51" spans="1:13" s="13" customFormat="1" ht="36.950000000000003" customHeight="1" thickBot="1" x14ac:dyDescent="0.25">
      <c r="A51" s="223"/>
      <c r="B51" s="225"/>
      <c r="C51" s="38" t="s">
        <v>70</v>
      </c>
      <c r="D51" s="212"/>
      <c r="E51" s="212"/>
      <c r="F51" s="238"/>
      <c r="G51" s="234"/>
    </row>
    <row r="52" spans="1:13" s="12" customFormat="1" ht="27.6" customHeight="1" thickBot="1" x14ac:dyDescent="0.25">
      <c r="A52" s="55">
        <v>90687</v>
      </c>
      <c r="B52" s="59" t="s">
        <v>96</v>
      </c>
      <c r="C52" s="60" t="s">
        <v>73</v>
      </c>
      <c r="D52" s="77"/>
      <c r="E52" s="77"/>
      <c r="F52" s="78">
        <v>11.29</v>
      </c>
      <c r="G52" s="66" t="s">
        <v>99</v>
      </c>
      <c r="M52" s="16"/>
    </row>
    <row r="53" spans="1:13" ht="26.25" thickBot="1" x14ac:dyDescent="0.25">
      <c r="A53" s="61">
        <v>90688</v>
      </c>
      <c r="B53" s="62" t="s">
        <v>97</v>
      </c>
      <c r="C53" s="67" t="s">
        <v>98</v>
      </c>
      <c r="D53" s="79"/>
      <c r="E53" s="79"/>
      <c r="F53" s="80">
        <v>11.29</v>
      </c>
      <c r="G53" s="66" t="s">
        <v>99</v>
      </c>
    </row>
    <row r="55" spans="1:13" x14ac:dyDescent="0.2">
      <c r="A55" s="17"/>
    </row>
  </sheetData>
  <mergeCells count="47">
    <mergeCell ref="G50:G51"/>
    <mergeCell ref="E19:E20"/>
    <mergeCell ref="G6:G7"/>
    <mergeCell ref="G10:G11"/>
    <mergeCell ref="G19:G20"/>
    <mergeCell ref="E25:E26"/>
    <mergeCell ref="E33:E34"/>
    <mergeCell ref="F33:F34"/>
    <mergeCell ref="F30:F31"/>
    <mergeCell ref="E30:E31"/>
    <mergeCell ref="G25:G26"/>
    <mergeCell ref="G30:G31"/>
    <mergeCell ref="G33:G34"/>
    <mergeCell ref="G40:G43"/>
    <mergeCell ref="G45:G47"/>
    <mergeCell ref="F50:F51"/>
    <mergeCell ref="D50:D51"/>
    <mergeCell ref="D19:D20"/>
    <mergeCell ref="D25:D26"/>
    <mergeCell ref="D40:D43"/>
    <mergeCell ref="D45:D47"/>
    <mergeCell ref="D33:D34"/>
    <mergeCell ref="D30:D31"/>
    <mergeCell ref="A19:A20"/>
    <mergeCell ref="B19:B20"/>
    <mergeCell ref="A25:A26"/>
    <mergeCell ref="B25:B26"/>
    <mergeCell ref="A40:A43"/>
    <mergeCell ref="B40:B43"/>
    <mergeCell ref="A50:A51"/>
    <mergeCell ref="B50:B51"/>
    <mergeCell ref="A30:A31"/>
    <mergeCell ref="B30:B31"/>
    <mergeCell ref="A33:A34"/>
    <mergeCell ref="B33:B34"/>
    <mergeCell ref="B45:B47"/>
    <mergeCell ref="A45:A47"/>
    <mergeCell ref="A6:A7"/>
    <mergeCell ref="B6:B7"/>
    <mergeCell ref="A10:A11"/>
    <mergeCell ref="B10:B11"/>
    <mergeCell ref="A4:F4"/>
    <mergeCell ref="E50:E51"/>
    <mergeCell ref="F19:F20"/>
    <mergeCell ref="F25:F26"/>
    <mergeCell ref="F40:F43"/>
    <mergeCell ref="F45:F47"/>
  </mergeCells>
  <phoneticPr fontId="18" type="noConversion"/>
  <printOptions horizontalCentered="1"/>
  <pageMargins left="0.1" right="0.1" top="0.25" bottom="0.25" header="0.3" footer="0.3"/>
  <pageSetup scale="80" fitToHeight="0" orientation="landscape"/>
  <headerFooter>
    <oddFooter xml:space="preserve">&amp;RDraft date 9/25/13
</oddFoot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7-1-18 Grid</vt:lpstr>
      <vt:lpstr>Grid Calculation</vt:lpstr>
      <vt:lpstr>'7-1-18 Grid'!Print_Area</vt:lpstr>
      <vt:lpstr>'Grid Calculation'!Print_Area</vt:lpstr>
      <vt:lpstr>'7-1-18 Grid'!Print_Titles</vt:lpstr>
      <vt:lpstr>'Grid Calculation'!Print_Titles</vt:lpstr>
    </vt:vector>
  </TitlesOfParts>
  <Company>Washington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jht0303</dc:creator>
  <cp:lastModifiedBy>Erin Meagher</cp:lastModifiedBy>
  <cp:lastPrinted>2018-08-20T21:31:43Z</cp:lastPrinted>
  <dcterms:created xsi:type="dcterms:W3CDTF">2012-10-24T17:11:18Z</dcterms:created>
  <dcterms:modified xsi:type="dcterms:W3CDTF">2019-09-26T20:48:31Z</dcterms:modified>
</cp:coreProperties>
</file>