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hidePivotFieldList="1" defaultThemeVersion="124226"/>
  <xr:revisionPtr revIDLastSave="0" documentId="13_ncr:1_{8384F20F-4A56-4EA5-9757-187D1F5384D2}" xr6:coauthVersionLast="47" xr6:coauthVersionMax="47" xr10:uidLastSave="{00000000-0000-0000-0000-000000000000}"/>
  <bookViews>
    <workbookView xWindow="-110" yWindow="-110" windowWidth="24220" windowHeight="15500" tabRatio="840" firstSheet="1" activeTab="2" xr2:uid="{00000000-000D-0000-FFFF-FFFF00000000}"/>
  </bookViews>
  <sheets>
    <sheet name="User Instructions" sheetId="27" state="hidden" r:id="rId1"/>
    <sheet name="READ FIRST" sheetId="36" r:id="rId2"/>
    <sheet name="23-24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Sortable'!$A$2:$H$51</definedName>
    <definedName name="_xlnm._FilterDatabase" localSheetId="4" hidden="1">'Discontinued Codes - Sortable'!$A$2:$E$33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25" l="1"/>
  <c r="H28" i="25"/>
  <c r="H24" i="25"/>
  <c r="H18" i="25"/>
  <c r="H16" i="25"/>
  <c r="H12" i="25"/>
  <c r="H9" i="25"/>
  <c r="H42" i="25"/>
  <c r="H87" i="25"/>
  <c r="H85" i="25"/>
  <c r="H84" i="25"/>
  <c r="H83" i="25"/>
  <c r="H74" i="25"/>
  <c r="H70" i="25"/>
  <c r="H66" i="25"/>
  <c r="H63" i="25"/>
  <c r="H33" i="25"/>
  <c r="H54" i="25"/>
  <c r="H55" i="25"/>
  <c r="H62" i="25"/>
  <c r="H64" i="25"/>
  <c r="H73" i="25"/>
  <c r="H71" i="25"/>
  <c r="H68" i="25"/>
  <c r="H47" i="25"/>
  <c r="H57" i="25"/>
  <c r="H30"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<sst xmlns="http://schemas.openxmlformats.org/spreadsheetml/2006/main" count="2713" uniqueCount="755">
  <si>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</si>
  <si>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</si>
  <si>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</si>
  <si>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</si>
  <si>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</si>
  <si>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</si>
  <si>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</si>
  <si>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</si>
  <si>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</si>
  <si>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</si>
  <si>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</si>
  <si>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</si>
  <si>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</si>
  <si>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</si>
  <si>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</si>
  <si>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</si>
  <si>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</si>
  <si>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</si>
  <si>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</si>
  <si>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</si>
  <si>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</si>
  <si>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</si>
  <si>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</si>
  <si>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</si>
  <si>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</si>
  <si>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</si>
  <si>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</si>
  <si>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</si>
  <si>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</si>
  <si>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</si>
  <si>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</si>
  <si>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</si>
  <si>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</si>
  <si>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</si>
  <si>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</si>
  <si>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</si>
  <si>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</si>
  <si>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</si>
  <si>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</si>
  <si>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</si>
  <si>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</si>
  <si>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</si>
  <si>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</si>
  <si>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</si>
  <si>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</si>
  <si>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</si>
  <si>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</si>
  <si>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</si>
  <si>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</si>
  <si>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</si>
  <si>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</si>
  <si>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</si>
  <si>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</si>
  <si>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</si>
  <si>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</si>
  <si>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</si>
  <si>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</si>
  <si>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</si>
  <si>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</si>
  <si>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</si>
  <si>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</si>
  <si>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</si>
  <si>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</si>
  <si>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</si>
  <si>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</si>
  <si>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</si>
  <si>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</si>
  <si>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</si>
  <si>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</si>
  <si>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</si>
  <si>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</si>
  <si>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</si>
  <si>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</si>
  <si>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</si>
  <si>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</si>
  <si>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</si>
  <si>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</si>
  <si>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</si>
  <si>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</si>
  <si>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</si>
  <si>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</si>
  <si>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</si>
  <si>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</si>
  <si>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</si>
  <si>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</si>
  <si>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</si>
  <si>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</si>
  <si>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</si>
  <si>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</si>
  <si>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</si>
  <si>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</si>
  <si>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</si>
  <si>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</si>
  <si>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</si>
  <si>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</si>
  <si>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</si>
  <si>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</si>
  <si>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</si>
  <si>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</si>
  <si>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</si>
  <si>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</si>
  <si>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</si>
  <si>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</si>
  <si>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</si>
  <si>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</si>
  <si>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</si>
  <si>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</si>
  <si>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</si>
  <si>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</si>
  <si>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</si>
  <si>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</si>
  <si>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</si>
  <si>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</si>
  <si>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</si>
  <si>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</si>
  <si>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</si>
  <si>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</si>
  <si>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</si>
  <si>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</si>
  <si>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</si>
  <si>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</si>
  <si>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</si>
  <si>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</si>
  <si>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</si>
  <si>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</si>
  <si>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</si>
  <si>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</si>
  <si>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</si>
  <si>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</si>
  <si>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</si>
  <si>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</si>
  <si>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</si>
  <si>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</si>
  <si>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</si>
  <si>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</si>
  <si>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</si>
  <si>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</si>
  <si>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</si>
  <si>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</si>
  <si>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</si>
  <si>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</si>
  <si>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</si>
  <si>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</si>
  <si>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</si>
  <si>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</si>
  <si>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</si>
  <si>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</si>
  <si>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</si>
  <si>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</si>
  <si>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</si>
  <si>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</si>
  <si>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</si>
  <si>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</si>
  <si>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</si>
  <si>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</si>
  <si>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</si>
  <si>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</si>
  <si>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</si>
  <si>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</si>
  <si>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</si>
  <si>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</si>
  <si>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</si>
  <si>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</si>
  <si>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</si>
  <si>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</si>
  <si>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</si>
  <si>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</si>
  <si>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</si>
  <si>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</si>
  <si>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</si>
  <si>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</si>
  <si>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</si>
  <si>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</si>
  <si>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</si>
  <si>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</si>
  <si>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</si>
  <si>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</si>
  <si>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</si>
  <si>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</si>
  <si>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</si>
  <si>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</si>
  <si>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</si>
  <si>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</si>
  <si>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</si>
  <si>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</si>
  <si>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</si>
  <si>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</si>
  <si>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</si>
  <si>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</si>
  <si>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</si>
  <si>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</si>
  <si>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</si>
  <si>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</si>
  <si>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</si>
  <si>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</si>
  <si>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</si>
  <si>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</si>
  <si>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</si>
  <si>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</si>
  <si>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</si>
  <si>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</si>
  <si>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</si>
  <si>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</si>
  <si>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</si>
  <si>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</si>
  <si>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</si>
  <si>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</si>
  <si>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</si>
  <si>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</si>
  <si>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</si>
  <si>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</si>
  <si>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</si>
  <si>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</si>
  <si>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</si>
  <si>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</si>
  <si>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</si>
  <si>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</si>
  <si>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</si>
  <si>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</si>
  <si>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</si>
  <si>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</si>
  <si>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</si>
  <si>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</si>
  <si>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</si>
  <si>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</si>
  <si>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</si>
  <si>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</si>
  <si>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</si>
  <si>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</si>
  <si>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</si>
  <si>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</si>
  <si>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</si>
  <si>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</si>
  <si>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</si>
  <si>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</si>
  <si>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</si>
  <si>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</si>
  <si>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</si>
  <si>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</si>
  <si>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</si>
  <si>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</si>
  <si>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</si>
  <si>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</si>
  <si>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</si>
  <si>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</si>
  <si>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</si>
  <si>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</si>
  <si>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</si>
  <si>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</si>
  <si>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</si>
  <si>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</si>
  <si>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</si>
  <si>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</si>
  <si>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</si>
  <si>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</si>
  <si>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</si>
  <si>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</si>
  <si>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</si>
  <si>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</si>
  <si>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</si>
  <si>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</si>
  <si>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</si>
  <si>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</si>
  <si>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</si>
  <si>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</si>
  <si>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</si>
  <si>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</si>
  <si>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</si>
  <si>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</si>
  <si>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</si>
  <si>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</si>
  <si>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</si>
  <si>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</si>
  <si>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</si>
  <si>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</si>
  <si>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</si>
  <si>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</si>
  <si>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</si>
  <si>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</si>
  <si>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</si>
  <si>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</si>
  <si>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</si>
  <si>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</si>
  <si>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</si>
  <si>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</si>
  <si>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</si>
  <si>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</si>
  <si>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</si>
  <si>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</si>
  <si>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</si>
  <si>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</si>
  <si>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</si>
  <si>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</si>
  <si>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</si>
  <si>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</si>
  <si>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</si>
  <si>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</si>
  <si>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</si>
  <si>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</si>
  <si>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</si>
  <si>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</si>
  <si>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</si>
  <si>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</si>
  <si>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</si>
  <si>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</si>
  <si>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</si>
  <si>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</si>
  <si>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</si>
  <si>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</si>
  <si>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</si>
  <si>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</si>
  <si>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</si>
  <si>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</si>
  <si>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</si>
  <si>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</si>
  <si>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</si>
  <si>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</si>
  <si>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</si>
  <si>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</si>
  <si>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</si>
  <si>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</si>
  <si>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</si>
  <si>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</si>
  <si>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</si>
  <si>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</si>
  <si>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</si>
  <si>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</si>
  <si>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</si>
  <si>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</si>
  <si>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</si>
  <si>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</si>
  <si>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</si>
  <si>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</si>
  <si>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</si>
  <si>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</si>
  <si>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</si>
  <si>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</si>
  <si>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</si>
  <si>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</si>
  <si>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</si>
  <si>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</si>
  <si>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</si>
  <si>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</si>
  <si>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</si>
  <si>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</si>
  <si>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</si>
  <si>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</si>
  <si>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</si>
  <si>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</si>
  <si>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</si>
  <si>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</si>
  <si>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</si>
  <si>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</si>
  <si>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</si>
  <si>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</si>
  <si>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</si>
  <si>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</si>
  <si>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</si>
  <si>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</si>
  <si>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</si>
  <si>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</si>
  <si>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</si>
  <si>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</si>
  <si>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</si>
  <si>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</si>
  <si>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</si>
  <si>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</si>
  <si>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</si>
  <si>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</si>
  <si>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</si>
  <si>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</si>
  <si>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</si>
  <si>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</si>
  <si>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</si>
  <si>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</si>
  <si>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</si>
  <si>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</si>
  <si>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</si>
  <si>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</si>
  <si>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</si>
  <si>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</si>
  <si>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</si>
  <si>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</si>
  <si>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</si>
  <si>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</si>
  <si>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</si>
  <si>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</si>
  <si>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</si>
  <si>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</si>
  <si>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</si>
  <si>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</si>
  <si>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</si>
  <si>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</si>
  <si>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</si>
  <si>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</si>
  <si>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</si>
  <si>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</si>
  <si>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</si>
  <si>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</si>
  <si>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</si>
  <si>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</si>
  <si>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</si>
  <si>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</si>
  <si>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</si>
  <si>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</si>
  <si>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</si>
  <si>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</si>
  <si>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</si>
  <si>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</si>
  <si>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</si>
  <si>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</si>
  <si>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</si>
  <si>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</si>
  <si>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</si>
  <si>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</si>
  <si>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</si>
  <si>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r>
      <t>66019-030</t>
    </r>
    <r>
      <rPr>
        <sz val="10"/>
        <rFont val="Segoe UI"/>
        <family val="2"/>
      </rPr>
      <t>6</t>
    </r>
    <r>
      <rPr>
        <sz val="10"/>
        <color theme="1"/>
        <rFont val="Segoe UI"/>
        <family val="2"/>
      </rPr>
      <t>-10 
(10 pack- 1 dose sprayer (Intranasal))</t>
    </r>
  </si>
  <si>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</si>
  <si>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</si>
  <si>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</si>
  <si>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</si>
  <si>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</si>
  <si>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</si>
  <si>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</si>
  <si>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</si>
  <si>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</si>
  <si>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</si>
  <si>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</si>
  <si>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</si>
  <si>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</si>
  <si>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</si>
  <si>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</si>
  <si>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</si>
  <si>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</si>
  <si>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</si>
  <si>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</si>
  <si>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</si>
  <si>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</si>
  <si>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</si>
  <si>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</si>
  <si>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</si>
  <si>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</si>
  <si>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</si>
  <si>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</si>
  <si>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</si>
  <si>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</si>
  <si>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</si>
  <si>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</si>
  <si>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</si>
  <si>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</si>
  <si>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</si>
  <si>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</si>
  <si>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</si>
  <si>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</si>
  <si>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</si>
  <si>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</si>
  <si>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</si>
  <si>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</si>
  <si>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</si>
  <si>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</si>
  <si>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</si>
  <si>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</si>
  <si>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</si>
  <si>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</si>
  <si>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</si>
  <si>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</si>
  <si>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</si>
  <si>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</si>
  <si>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</si>
  <si>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</si>
  <si>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</si>
  <si>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</si>
  <si>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</si>
  <si>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</si>
  <si>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</si>
  <si>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</si>
  <si>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</si>
  <si>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</si>
  <si>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</si>
  <si>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</si>
  <si>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</si>
  <si>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</si>
  <si>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</si>
  <si>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</si>
  <si>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</si>
  <si>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</si>
  <si>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</si>
  <si>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</si>
  <si>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</si>
  <si>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</si>
  <si>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</si>
  <si>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</si>
  <si>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</si>
  <si>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</si>
  <si>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</si>
  <si>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</si>
  <si>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</si>
  <si>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</si>
  <si>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</si>
  <si>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</si>
  <si>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</si>
  <si>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</si>
  <si>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</si>
  <si>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</si>
  <si>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</si>
  <si>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</si>
  <si>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</si>
  <si>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</si>
  <si>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</si>
  <si>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</si>
  <si>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</si>
  <si>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</si>
  <si>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</si>
  <si>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</si>
  <si>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</si>
  <si>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</si>
  <si>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</si>
  <si>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</si>
  <si>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</si>
  <si>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</si>
  <si>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</si>
  <si>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</si>
  <si>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</si>
  <si>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</si>
  <si>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</si>
  <si>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</si>
  <si>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</si>
  <si>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</si>
  <si>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</si>
  <si>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</si>
  <si>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</si>
  <si>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</si>
  <si>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</si>
  <si>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</si>
  <si>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</si>
  <si>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</si>
  <si>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</si>
  <si>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</si>
  <si>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</si>
  <si>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</si>
  <si>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</si>
  <si>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</si>
  <si>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</si>
  <si>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</si>
  <si>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</si>
  <si>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</si>
  <si>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</si>
  <si>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</si>
  <si>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</si>
  <si>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</si>
  <si>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</si>
  <si>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</si>
  <si>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</si>
  <si>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</si>
  <si>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</si>
  <si>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</si>
  <si>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</si>
  <si>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</si>
  <si>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</si>
  <si>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</si>
  <si>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</si>
  <si>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</si>
  <si>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</si>
  <si>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</si>
  <si>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</si>
  <si>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</si>
  <si>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</si>
  <si>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</si>
  <si>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</si>
  <si>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</si>
  <si>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</si>
  <si>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</si>
  <si>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</si>
  <si>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</si>
  <si>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</si>
  <si>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</si>
  <si>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</si>
  <si>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</si>
  <si>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</si>
  <si>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</si>
  <si>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</si>
  <si>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</si>
  <si>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</si>
  <si>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</si>
  <si>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</si>
  <si>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</si>
  <si>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</si>
  <si>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</si>
  <si>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</si>
  <si>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</si>
  <si>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</si>
  <si>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</si>
  <si>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</si>
  <si>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</si>
  <si>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</si>
  <si>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</si>
  <si>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</si>
  <si>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</si>
  <si>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</si>
  <si>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</si>
  <si>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</si>
  <si>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</si>
  <si>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</si>
  <si>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</si>
  <si>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</si>
  <si>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</si>
  <si>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</si>
  <si>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</si>
  <si>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</si>
  <si>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</si>
  <si>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</si>
  <si>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</si>
  <si>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</si>
  <si>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</si>
  <si>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</si>
  <si>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</si>
  <si>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</si>
  <si>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</si>
  <si>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</si>
  <si>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</si>
  <si>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</si>
  <si>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</si>
  <si>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</si>
  <si>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</si>
  <si>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</si>
  <si>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</si>
  <si>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</si>
  <si>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</si>
  <si>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</si>
  <si>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</si>
  <si>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</si>
  <si>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</si>
  <si>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</si>
  <si>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</si>
  <si>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</si>
  <si>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</si>
  <si>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</si>
  <si>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</si>
  <si>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</si>
  <si>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</si>
  <si>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</si>
  <si>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</si>
  <si>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</si>
  <si>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</si>
  <si>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</si>
  <si>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</si>
  <si>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</si>
  <si>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</si>
  <si>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</si>
  <si>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</si>
  <si>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</si>
  <si>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</si>
  <si>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</si>
  <si>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</si>
  <si>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</si>
  <si>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</si>
  <si>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</si>
  <si>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</si>
  <si>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</si>
  <si>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</si>
  <si>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</si>
  <si>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</si>
  <si>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</si>
  <si>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</si>
  <si>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</si>
  <si>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</si>
  <si>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</si>
  <si>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</si>
  <si>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</si>
  <si>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</si>
  <si>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</si>
  <si>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</si>
  <si>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</si>
  <si>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r>
      <t>49281-0562-10</t>
    </r>
    <r>
      <rPr>
        <sz val="10"/>
        <rFont val="Segoe UI"/>
        <family val="2"/>
      </rPr>
      <t xml:space="preserve">
(10 pack – 1 dose vial)</t>
    </r>
  </si>
  <si>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</si>
  <si>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</si>
  <si>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</si>
  <si>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</si>
  <si>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</si>
  <si>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</si>
  <si>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</si>
  <si>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</si>
  <si>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</si>
  <si>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</si>
  <si>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</si>
  <si>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</si>
  <si>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</si>
  <si>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</si>
  <si>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r>
      <t>Prevnar 13</t>
    </r>
    <r>
      <rPr>
        <b/>
        <vertAlign val="superscript"/>
        <sz val="10"/>
        <rFont val="Segoe UI"/>
        <family val="2"/>
      </rPr>
      <t>TM</t>
    </r>
  </si>
  <si>
    <t>00006-4329-03
(10 pack – 1 dose syringe)</t>
  </si>
  <si>
    <t>Pneumococcal conjugate PCV15, polysaccharide CRM197 conjugate, adjuvant, PF</t>
  </si>
  <si>
    <r>
      <t>Vaxneuvance</t>
    </r>
    <r>
      <rPr>
        <b/>
        <vertAlign val="superscript"/>
        <sz val="13"/>
        <rFont val="Segoe UI"/>
        <family val="2"/>
      </rPr>
      <t>TM</t>
    </r>
  </si>
  <si>
    <r>
      <t xml:space="preserve">FOR ALL CLAIMS WITH A DATE OF SERVICE ON OR AFTER </t>
    </r>
    <r>
      <rPr>
        <b/>
        <sz val="12"/>
        <color rgb="FFC5343C"/>
        <rFont val="Segoe UI"/>
        <family val="2"/>
      </rPr>
      <t>JULY 1, 2023</t>
    </r>
    <r>
      <rPr>
        <b/>
        <sz val="12"/>
        <rFont val="Segoe UI"/>
        <family val="2"/>
      </rPr>
      <t>.</t>
    </r>
  </si>
  <si>
    <r>
      <t xml:space="preserve">
DISCONTINUED PEDIATRIC INFLUENZA </t>
    </r>
    <r>
      <rPr>
        <b/>
        <u/>
        <sz val="10"/>
        <color rgb="FFC5343C"/>
        <rFont val="Segoe UI"/>
        <family val="2"/>
      </rPr>
      <t>NDC CODES</t>
    </r>
    <r>
      <rPr>
        <b/>
        <sz val="10"/>
        <color rgb="FFC5343C"/>
        <rFont val="Segoe UI"/>
        <family val="2"/>
      </rPr>
      <t xml:space="preserve"> AS OF JUNE 30, 2023
</t>
    </r>
  </si>
  <si>
    <t>Percent Change 07/01/2022 to 07/01/2023</t>
  </si>
  <si>
    <t>For Reference: CDC Private Sector Cost/Dose 04/01/2023</t>
  </si>
  <si>
    <r>
      <t xml:space="preserve">WVA Assessment Amount </t>
    </r>
    <r>
      <rPr>
        <b/>
        <u/>
        <sz val="10"/>
        <rFont val="Segoe UI"/>
        <family val="2"/>
      </rPr>
      <t>per dose</t>
    </r>
    <r>
      <rPr>
        <b/>
        <sz val="10"/>
        <rFont val="Segoe UI"/>
        <family val="2"/>
      </rPr>
      <t xml:space="preserve"> from 07/01/2022 to 06/30/2023</t>
    </r>
  </si>
  <si>
    <t>Pneumoccoal</t>
  </si>
  <si>
    <t>Heamophilus influenzae</t>
  </si>
  <si>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</si>
  <si>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</si>
  <si>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</si>
  <si>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</si>
  <si>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</si>
  <si>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</si>
  <si>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</si>
  <si>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</si>
  <si>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</si>
  <si>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</si>
  <si>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</si>
  <si>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</si>
  <si>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TBD</t>
  </si>
  <si>
    <t xml:space="preserve">Pneumococcal conjugate vaccine, 20 valent (PCV20), for intramuscular use </t>
  </si>
  <si>
    <t>NDC TBD
(Presentation TBD)</t>
  </si>
  <si>
    <t>CPT TBD</t>
  </si>
  <si>
    <t>Note: Prevnar 20 is expected to be on the market by fall 2023. The CPT and NDC codes will be updated then. The WVA Grid Amount is the same as Prevnar 13.</t>
  </si>
  <si>
    <r>
      <t xml:space="preserve">Please note that this </t>
    </r>
    <r>
      <rPr>
        <b/>
        <sz val="11"/>
        <rFont val="Segoe UI"/>
        <family val="2"/>
      </rPr>
      <t>WVA Assessment Grid, effective July 1, 2023, replaces the grid last updated on July 1, 2022</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 xml:space="preserve">The </t>
    </r>
    <r>
      <rPr>
        <b/>
        <sz val="11"/>
        <color rgb="FF7030A0"/>
        <rFont val="Segoe UI"/>
        <family val="2"/>
      </rPr>
      <t>PURPLE COLUMN</t>
    </r>
    <r>
      <rPr>
        <b/>
        <sz val="11"/>
        <color rgb="FFCBCF13"/>
        <rFont val="Segoe UI"/>
        <family val="2"/>
      </rPr>
      <t xml:space="preserve">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2023</t>
    </r>
    <r>
      <rPr>
        <b/>
        <sz val="11"/>
        <color theme="1"/>
        <rFont val="Segoe UI"/>
        <family val="2"/>
      </rPr>
      <t>.</t>
    </r>
    <r>
      <rPr>
        <b/>
        <sz val="10"/>
        <color theme="1"/>
        <rFont val="Segoe UI"/>
        <family val="2"/>
      </rPr>
      <t xml:space="preserve"> </t>
    </r>
  </si>
  <si>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</si>
  <si>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</si>
  <si>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</si>
  <si>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</si>
  <si>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</si>
  <si>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</si>
  <si>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</si>
  <si>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r>
      <t xml:space="preserve">WVA Assessment Amount </t>
    </r>
    <r>
      <rPr>
        <b/>
        <u/>
        <sz val="12"/>
        <color rgb="FFC00000"/>
        <rFont val="Segoe UI"/>
        <family val="2"/>
      </rPr>
      <t>per dose</t>
    </r>
    <r>
      <rPr>
        <b/>
        <sz val="12"/>
        <color rgb="FFC00000"/>
        <rFont val="Segoe UI"/>
        <family val="2"/>
      </rPr>
      <t xml:space="preserve"> from 07/01/2023 to 06/30/2024</t>
    </r>
  </si>
  <si>
    <r>
      <t>Prevnar 20</t>
    </r>
    <r>
      <rPr>
        <b/>
        <vertAlign val="superscript"/>
        <sz val="10"/>
        <color rgb="FFC00000"/>
        <rFont val="Segoe UI"/>
        <family val="2"/>
      </rPr>
      <t>TM</t>
    </r>
  </si>
  <si>
    <t>Meningococcal Conjugate</t>
  </si>
  <si>
    <r>
      <t>ADDED:</t>
    </r>
    <r>
      <rPr>
        <sz val="10"/>
        <color rgb="FFC00000"/>
        <rFont val="Segoe UI"/>
        <family val="2"/>
      </rPr>
      <t xml:space="preserve"> 00006-4047-20
(25 pack – 1 oral dose)</t>
    </r>
  </si>
  <si>
    <r>
      <t xml:space="preserve">- </t>
    </r>
    <r>
      <rPr>
        <b/>
        <sz val="11"/>
        <color rgb="FFC00000"/>
        <rFont val="Segoe UI"/>
        <family val="2"/>
      </rPr>
      <t>Date of service</t>
    </r>
    <r>
      <rPr>
        <sz val="11"/>
        <color rgb="FFC00000"/>
        <rFont val="Segoe UI"/>
        <family val="2"/>
      </rPr>
      <t xml:space="preserve"> to ensure the correct Grid year is being used;</t>
    </r>
  </si>
  <si>
    <r>
      <t xml:space="preserve">- </t>
    </r>
    <r>
      <rPr>
        <b/>
        <sz val="11"/>
        <color rgb="FFC00000"/>
        <rFont val="Segoe UI"/>
        <family val="2"/>
      </rPr>
      <t>CPT code</t>
    </r>
    <r>
      <rPr>
        <sz val="11"/>
        <color rgb="FFC00000"/>
        <rFont val="Segoe UI"/>
        <family val="2"/>
      </rPr>
      <t xml:space="preserve"> to ensure it is a valid code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</si>
  <si>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amount</t>
    </r>
    <r>
      <rPr>
        <sz val="11"/>
        <color rgb="FFC00000"/>
        <rFont val="Segoe UI"/>
        <family val="2"/>
      </rPr>
      <t xml:space="preserve"> to ensure proper DBA submission and carrier/TPA remittance to the WVA.</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</si>
  <si>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</si>
  <si>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</si>
  <si>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</si>
  <si>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t>CPT TBD Fall 2023</t>
  </si>
  <si>
    <t>NDC TBD Fall 2023
(Presentation TBD)</t>
  </si>
  <si>
    <r>
      <t xml:space="preserve">WVA Assessment Amount </t>
    </r>
    <r>
      <rPr>
        <b/>
        <u/>
        <sz val="12"/>
        <rFont val="Segoe UI"/>
        <family val="2"/>
      </rPr>
      <t>per dose</t>
    </r>
    <r>
      <rPr>
        <b/>
        <sz val="12"/>
        <rFont val="Segoe UI"/>
        <family val="2"/>
      </rPr>
      <t xml:space="preserve"> from 07/01/2022 to 06/30/2023</t>
    </r>
  </si>
  <si>
    <t>Hepatitis A and hepatitis B vaccine (HepA-HepB), adult dosage, for intramuscular use.  (Age 18 only for CVP)</t>
  </si>
  <si>
    <t>DISCONTINUED
NDC Code / Packaging</t>
  </si>
  <si>
    <t>DISCONTINUED
CPT Code Description</t>
  </si>
  <si>
    <t>DISCONTINUED
Tradename</t>
  </si>
  <si>
    <t>DISCONTINUED
Category</t>
  </si>
  <si>
    <t>49281-0562-10
(10 pack – 1 dose vial)</t>
  </si>
  <si>
    <r>
      <t>ADDED:</t>
    </r>
    <r>
      <rPr>
        <sz val="12"/>
        <color rgb="FFC00000"/>
        <rFont val="Segoe UI"/>
        <family val="2"/>
      </rPr>
      <t xml:space="preserve"> 00006-4047-20
(25 pack – 1 oral dose)</t>
    </r>
  </si>
  <si>
    <r>
      <t>Prevnar 13</t>
    </r>
    <r>
      <rPr>
        <b/>
        <vertAlign val="superscript"/>
        <sz val="12"/>
        <rFont val="Segoe UI"/>
        <family val="2"/>
      </rPr>
      <t>TM</t>
    </r>
  </si>
  <si>
    <r>
      <t>Prevnar 20</t>
    </r>
    <r>
      <rPr>
        <b/>
        <vertAlign val="superscript"/>
        <sz val="12"/>
        <color rgb="FFC00000"/>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</si>
  <si>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</si>
  <si>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</si>
  <si>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</si>
  <si>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</si>
  <si>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July 1, 2023 to June 30, 2024</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</si>
  <si>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23-24 Assessment Grid Printable</t>
    </r>
    <r>
      <rPr>
        <sz val="14"/>
        <color theme="1"/>
        <rFont val="Segoe UI"/>
        <family val="2"/>
      </rPr>
      <t xml:space="preserve">" is what was used to create the PDF. It contains the codes effective July 1, 2023,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2023.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June 30, 2023. Some of these codes go back as far as 2017. The full list is also in the </t>
    </r>
    <r>
      <rPr>
        <b/>
        <sz val="14"/>
        <color theme="7"/>
        <rFont val="Segoe UI"/>
        <family val="2"/>
      </rPr>
      <t>purple tab</t>
    </r>
    <r>
      <rPr>
        <sz val="14"/>
        <color theme="1"/>
        <rFont val="Segoe UI"/>
        <family val="2"/>
      </rPr>
      <t>.</t>
    </r>
  </si>
  <si>
    <t>DISCONTINUED CODES - SORTABLE TAB</t>
  </si>
  <si>
    <t>CURRENT CODES - SORTABLE TAB</t>
  </si>
  <si>
    <t>PRINTABLE ASSESSMENT GRID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</si>
</sst>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0"/>
      <name val="Segoe UI"/>
      <family val="2"/>
    </font>
    <font>
      <b/>
      <vertAlign val="superscript"/>
      <sz val="13"/>
      <name val="Segoe UI"/>
      <family val="2"/>
    </font>
    <font>
      <b/>
      <sz val="11"/>
      <color rgb="FF7030A0"/>
      <name val="Segoe UI"/>
      <family val="2"/>
    </font>
    <font>
      <b/>
      <sz val="11"/>
      <color theme="1"/>
      <name val="Arial"/>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b/>
      <vertAlign val="superscript"/>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b/>
      <u/>
      <sz val="12"/>
      <name val="Segoe UI"/>
      <family val="2"/>
    </font>
    <font>
      <sz val="12"/>
      <name val="Segoe UI"/>
      <family val="2"/>
    </font>
    <font>
      <sz val="12"/>
      <color indexed="8"/>
      <name val="Segoe UI"/>
      <family val="2"/>
    </font>
    <font>
      <sz val="12"/>
      <color rgb="FFC00000"/>
      <name val="Segoe UI"/>
      <family val="2"/>
    </font>
    <font>
      <sz val="12"/>
      <color rgb="FF212529"/>
      <name val="Segoe UI"/>
      <family val="2"/>
    </font>
    <font>
      <b/>
      <vertAlign val="superscript"/>
      <sz val="12"/>
      <name val="Segoe UI"/>
      <family val="2"/>
    </font>
    <font>
      <b/>
      <vertAlign val="superscript"/>
      <sz val="12"/>
      <color rgb="FFC00000"/>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s>
  <fills count="2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s>
  <borders count="6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indexed="64"/>
      </top>
      <bottom style="thin">
        <color auto="1"/>
      </bottom>
      <diagonal/>
    </border>
    <border>
      <left style="thin">
        <color indexed="64"/>
      </left>
      <right/>
      <top style="medium">
        <color indexed="64"/>
      </top>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medium">
        <color auto="1"/>
      </right>
      <top style="medium">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51">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40" xfId="11" applyNumberFormat="1" applyFont="1" applyFill="1" applyBorder="1"/>
    <xf numFmtId="44" fontId="0" fillId="9" borderId="0" xfId="0" applyNumberFormat="1" applyFill="1"/>
    <xf numFmtId="44" fontId="0" fillId="9" borderId="40" xfId="0" applyNumberFormat="1" applyFill="1" applyBorder="1"/>
    <xf numFmtId="166" fontId="0" fillId="24" borderId="40"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9" xfId="8" applyFont="1" applyBorder="1" applyAlignment="1">
      <alignment vertical="center"/>
    </xf>
    <xf numFmtId="44" fontId="0" fillId="0" borderId="6" xfId="8" applyFont="1" applyBorder="1"/>
    <xf numFmtId="0" fontId="0" fillId="0" borderId="17" xfId="0" applyBorder="1" applyAlignment="1">
      <alignment horizontal="center" vertical="center"/>
    </xf>
    <xf numFmtId="0" fontId="0" fillId="0" borderId="6" xfId="0" applyBorder="1"/>
    <xf numFmtId="164" fontId="0" fillId="0" borderId="19" xfId="9" applyNumberFormat="1" applyFont="1" applyBorder="1" applyAlignment="1">
      <alignment vertical="center"/>
    </xf>
    <xf numFmtId="0" fontId="0" fillId="0" borderId="19"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1" xfId="0" applyFont="1" applyFill="1" applyBorder="1"/>
    <xf numFmtId="0" fontId="0" fillId="26" borderId="12" xfId="0" applyFill="1" applyBorder="1"/>
    <xf numFmtId="0" fontId="0" fillId="26" borderId="20" xfId="0" applyFill="1" applyBorder="1"/>
    <xf numFmtId="0" fontId="5" fillId="0" borderId="41" xfId="0" applyFont="1" applyBorder="1" applyAlignment="1">
      <alignment horizontal="left" indent="1"/>
    </xf>
    <xf numFmtId="0" fontId="0" fillId="0" borderId="18" xfId="0" applyBorder="1"/>
    <xf numFmtId="0" fontId="0" fillId="0" borderId="39"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2" xfId="0" applyFont="1" applyFill="1" applyBorder="1"/>
    <xf numFmtId="0" fontId="21" fillId="9" borderId="0" xfId="0" applyFont="1" applyFill="1"/>
    <xf numFmtId="0" fontId="21" fillId="9" borderId="0" xfId="0" applyFont="1" applyFill="1" applyAlignment="1">
      <alignment vertical="center"/>
    </xf>
    <xf numFmtId="169" fontId="21" fillId="6" borderId="6" xfId="8" applyNumberFormat="1" applyFont="1" applyFill="1" applyBorder="1" applyAlignment="1">
      <alignment horizontal="center"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8" xfId="9" applyNumberFormat="1" applyFont="1" applyFill="1" applyBorder="1" applyAlignment="1">
      <alignment horizontal="center" vertical="center"/>
    </xf>
    <xf numFmtId="0" fontId="19" fillId="0" borderId="32" xfId="0" applyFont="1" applyBorder="1" applyAlignment="1">
      <alignment horizontal="left" vertical="center" wrapText="1"/>
    </xf>
    <xf numFmtId="0" fontId="19" fillId="0" borderId="32" xfId="0" applyFont="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4" xfId="0" applyFont="1" applyFill="1" applyBorder="1" applyAlignment="1">
      <alignment horizontal="center" vertical="center"/>
    </xf>
    <xf numFmtId="169" fontId="18" fillId="17" borderId="25" xfId="0" applyNumberFormat="1" applyFont="1" applyFill="1" applyBorder="1" applyAlignment="1">
      <alignment horizontal="center" vertical="center" wrapText="1"/>
    </xf>
    <xf numFmtId="0" fontId="19" fillId="0" borderId="6" xfId="0" applyFont="1" applyBorder="1" applyAlignment="1">
      <alignment horizontal="left" vertical="center"/>
    </xf>
    <xf numFmtId="0" fontId="19" fillId="0" borderId="19" xfId="0" applyFont="1" applyBorder="1" applyAlignment="1">
      <alignment horizontal="left" vertical="center"/>
    </xf>
    <xf numFmtId="0" fontId="23" fillId="9" borderId="12" xfId="0" applyFont="1" applyFill="1" applyBorder="1" applyAlignment="1">
      <alignment horizontal="left"/>
    </xf>
    <xf numFmtId="169" fontId="16" fillId="9" borderId="12" xfId="0" applyNumberFormat="1" applyFont="1" applyFill="1" applyBorder="1" applyAlignment="1">
      <alignment horizontal="center" vertical="center"/>
    </xf>
    <xf numFmtId="169" fontId="16" fillId="9" borderId="20" xfId="0" applyNumberFormat="1" applyFont="1" applyFill="1" applyBorder="1" applyAlignment="1">
      <alignment horizontal="center" vertical="center"/>
    </xf>
    <xf numFmtId="0" fontId="25"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2" xfId="0" applyNumberFormat="1" applyFont="1" applyFill="1" applyBorder="1" applyAlignment="1">
      <alignment horizontal="center" vertical="center"/>
    </xf>
    <xf numFmtId="0" fontId="16" fillId="0" borderId="0" xfId="0" applyFont="1" applyAlignment="1">
      <alignment horizontal="left"/>
    </xf>
    <xf numFmtId="0" fontId="26"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32"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16" fillId="0" borderId="7" xfId="0" applyFont="1" applyBorder="1" applyAlignment="1">
      <alignment vertical="center" wrapText="1"/>
    </xf>
    <xf numFmtId="169" fontId="19" fillId="27" borderId="6" xfId="0" applyNumberFormat="1" applyFont="1" applyFill="1" applyBorder="1" applyAlignment="1">
      <alignment horizontal="center" vertical="center"/>
    </xf>
    <xf numFmtId="0" fontId="28" fillId="9" borderId="0" xfId="0" applyFont="1" applyFill="1" applyAlignment="1">
      <alignment horizontal="left"/>
    </xf>
    <xf numFmtId="169" fontId="21" fillId="6" borderId="38" xfId="8" applyNumberFormat="1" applyFont="1" applyFill="1" applyBorder="1" applyAlignment="1">
      <alignment horizontal="center" vertical="center"/>
    </xf>
    <xf numFmtId="169" fontId="19" fillId="6" borderId="15" xfId="0" applyNumberFormat="1" applyFont="1" applyFill="1" applyBorder="1" applyAlignment="1">
      <alignment horizontal="center" vertical="center"/>
    </xf>
    <xf numFmtId="169" fontId="19" fillId="6" borderId="6" xfId="0" applyNumberFormat="1" applyFont="1" applyFill="1" applyBorder="1" applyAlignment="1">
      <alignment horizontal="center" vertical="center"/>
    </xf>
    <xf numFmtId="169" fontId="19" fillId="6" borderId="32" xfId="0" applyNumberFormat="1" applyFont="1" applyFill="1" applyBorder="1" applyAlignment="1">
      <alignment horizontal="center" vertical="center"/>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4" xfId="0" applyFont="1" applyFill="1" applyBorder="1" applyAlignment="1">
      <alignment horizontal="center" vertical="center"/>
    </xf>
    <xf numFmtId="169" fontId="18" fillId="22" borderId="25" xfId="0" applyNumberFormat="1" applyFont="1" applyFill="1" applyBorder="1" applyAlignment="1">
      <alignment horizontal="center" vertical="center" wrapText="1"/>
    </xf>
    <xf numFmtId="0" fontId="21" fillId="0" borderId="32" xfId="0" applyFont="1" applyBorder="1" applyAlignment="1">
      <alignment horizontal="left" vertical="center" wrapText="1"/>
    </xf>
    <xf numFmtId="0" fontId="16" fillId="0" borderId="6" xfId="0" applyFont="1" applyBorder="1" applyAlignment="1">
      <alignment vertical="center" wrapText="1"/>
    </xf>
    <xf numFmtId="0" fontId="30" fillId="9" borderId="12" xfId="0" applyFont="1" applyFill="1" applyBorder="1" applyAlignment="1">
      <alignment vertical="center"/>
    </xf>
    <xf numFmtId="0" fontId="30" fillId="9" borderId="0" xfId="0" applyFont="1" applyFill="1" applyAlignment="1">
      <alignment vertical="center"/>
    </xf>
    <xf numFmtId="0" fontId="31" fillId="9" borderId="11" xfId="0" applyFont="1" applyFill="1" applyBorder="1" applyAlignment="1">
      <alignment horizontal="left"/>
    </xf>
    <xf numFmtId="0" fontId="20" fillId="9" borderId="21" xfId="0" applyFont="1" applyFill="1" applyBorder="1" applyAlignment="1">
      <alignment horizontal="left"/>
    </xf>
    <xf numFmtId="169" fontId="21" fillId="6" borderId="32" xfId="8" applyNumberFormat="1" applyFont="1" applyFill="1" applyBorder="1" applyAlignment="1">
      <alignment horizontal="center" vertical="center"/>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169" fontId="21" fillId="27" borderId="15" xfId="8" applyNumberFormat="1" applyFont="1" applyFill="1" applyBorder="1" applyAlignment="1">
      <alignment horizontal="center" vertical="center"/>
    </xf>
    <xf numFmtId="0" fontId="18" fillId="0" borderId="32"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0" xfId="0" applyFont="1" applyAlignment="1">
      <alignment horizontal="left" vertical="center"/>
    </xf>
    <xf numFmtId="0" fontId="23" fillId="0" borderId="32" xfId="0" applyFont="1" applyBorder="1" applyAlignment="1">
      <alignment horizontal="left" vertical="center" wrapText="1"/>
    </xf>
    <xf numFmtId="0" fontId="21" fillId="0" borderId="32" xfId="0" applyFont="1" applyBorder="1" applyAlignment="1">
      <alignment horizontal="left" vertical="center"/>
    </xf>
    <xf numFmtId="0" fontId="23" fillId="0" borderId="46" xfId="0" applyFont="1" applyBorder="1" applyAlignment="1">
      <alignment horizontal="left" vertical="center" wrapText="1"/>
    </xf>
    <xf numFmtId="169" fontId="21" fillId="6" borderId="15" xfId="8" applyNumberFormat="1" applyFont="1" applyFill="1" applyBorder="1" applyAlignment="1">
      <alignment horizontal="center"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169" fontId="21" fillId="27" borderId="32" xfId="8" applyNumberFormat="1" applyFont="1" applyFill="1" applyBorder="1" applyAlignment="1">
      <alignment horizontal="center" vertical="center"/>
    </xf>
    <xf numFmtId="0" fontId="16" fillId="0" borderId="6" xfId="0" applyFont="1" applyBorder="1" applyAlignment="1">
      <alignment vertical="center"/>
    </xf>
    <xf numFmtId="169" fontId="21" fillId="27" borderId="6" xfId="8" applyNumberFormat="1" applyFont="1" applyFill="1" applyBorder="1" applyAlignment="1">
      <alignment horizontal="center" vertical="center"/>
    </xf>
    <xf numFmtId="0" fontId="18" fillId="0" borderId="15" xfId="0" applyFont="1" applyBorder="1" applyAlignment="1">
      <alignment horizontal="left" vertical="center"/>
    </xf>
    <xf numFmtId="169" fontId="19" fillId="6" borderId="6" xfId="8" applyNumberFormat="1" applyFont="1" applyFill="1" applyBorder="1" applyAlignment="1">
      <alignment horizontal="center" vertical="center"/>
    </xf>
    <xf numFmtId="0" fontId="35" fillId="9" borderId="21" xfId="0" applyFont="1" applyFill="1" applyBorder="1" applyAlignment="1">
      <alignment horizontal="left"/>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7" xfId="0" applyFont="1" applyBorder="1" applyAlignment="1">
      <alignment vertical="center"/>
    </xf>
    <xf numFmtId="0" fontId="22" fillId="0" borderId="6" xfId="0" applyFont="1" applyBorder="1" applyAlignment="1">
      <alignment vertical="center" wrapText="1"/>
    </xf>
    <xf numFmtId="0" fontId="19" fillId="9" borderId="1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17" borderId="4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5" xfId="0" applyFont="1" applyFill="1" applyBorder="1" applyAlignment="1">
      <alignment horizontal="center" vertical="center"/>
    </xf>
    <xf numFmtId="0" fontId="19" fillId="9" borderId="6" xfId="0" applyFont="1" applyFill="1" applyBorder="1" applyAlignment="1">
      <alignment vertical="center" wrapText="1"/>
    </xf>
    <xf numFmtId="0" fontId="19" fillId="9" borderId="38" xfId="0" applyFont="1" applyFill="1" applyBorder="1" applyAlignment="1">
      <alignment vertical="center" wrapText="1"/>
    </xf>
    <xf numFmtId="0" fontId="19" fillId="9" borderId="15" xfId="0" applyFont="1" applyFill="1" applyBorder="1" applyAlignment="1">
      <alignment horizontal="left" wrapText="1"/>
    </xf>
    <xf numFmtId="0" fontId="19" fillId="9" borderId="19" xfId="0" applyFont="1" applyFill="1" applyBorder="1" applyAlignment="1">
      <alignment horizontal="left" vertical="center" wrapText="1"/>
    </xf>
    <xf numFmtId="0" fontId="19" fillId="9" borderId="6" xfId="0" applyFont="1" applyFill="1" applyBorder="1" applyAlignment="1">
      <alignment horizontal="left" wrapText="1"/>
    </xf>
    <xf numFmtId="0" fontId="19" fillId="9" borderId="19" xfId="0" applyFont="1" applyFill="1" applyBorder="1" applyAlignment="1">
      <alignment horizontal="left" wrapText="1"/>
    </xf>
    <xf numFmtId="169" fontId="23" fillId="27" borderId="24" xfId="8" applyNumberFormat="1" applyFont="1" applyFill="1" applyBorder="1" applyAlignment="1">
      <alignment horizontal="center" vertical="center" wrapText="1"/>
    </xf>
    <xf numFmtId="169" fontId="18" fillId="6"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8" xfId="0" applyNumberFormat="1" applyFont="1" applyFill="1" applyBorder="1" applyAlignment="1">
      <alignment horizontal="center" vertical="center" wrapText="1"/>
    </xf>
    <xf numFmtId="169" fontId="19" fillId="22" borderId="35" xfId="0" applyNumberFormat="1" applyFont="1" applyFill="1" applyBorder="1" applyAlignment="1">
      <alignment horizontal="center" vertical="center" wrapText="1"/>
    </xf>
    <xf numFmtId="169" fontId="19" fillId="17" borderId="35" xfId="0"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xf>
    <xf numFmtId="169" fontId="21" fillId="6" borderId="27" xfId="8" applyNumberFormat="1" applyFont="1" applyFill="1" applyBorder="1" applyAlignment="1">
      <alignment horizontal="center" vertical="center"/>
    </xf>
    <xf numFmtId="169" fontId="21" fillId="6" borderId="35" xfId="0" applyNumberFormat="1" applyFont="1" applyFill="1" applyBorder="1" applyAlignment="1">
      <alignment horizontal="center" vertical="center"/>
    </xf>
    <xf numFmtId="0" fontId="18" fillId="6" borderId="52" xfId="0" applyFont="1" applyFill="1" applyBorder="1" applyAlignment="1">
      <alignment vertical="center" wrapText="1"/>
    </xf>
    <xf numFmtId="0" fontId="18" fillId="6" borderId="52" xfId="0" applyFont="1" applyFill="1" applyBorder="1" applyAlignment="1">
      <alignment horizontal="center" vertical="center"/>
    </xf>
    <xf numFmtId="169" fontId="23" fillId="6" borderId="52" xfId="0" applyNumberFormat="1" applyFont="1" applyFill="1" applyBorder="1" applyAlignment="1">
      <alignment horizontal="center" vertical="center" wrapText="1"/>
    </xf>
    <xf numFmtId="0" fontId="18" fillId="23" borderId="43"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8" fillId="23" borderId="15" xfId="0" applyFont="1" applyFill="1" applyBorder="1" applyAlignment="1">
      <alignment horizontal="center" vertical="center"/>
    </xf>
    <xf numFmtId="169" fontId="18" fillId="23" borderId="44" xfId="0" applyNumberFormat="1" applyFont="1" applyFill="1" applyBorder="1" applyAlignment="1">
      <alignment horizontal="center" vertical="center" wrapText="1"/>
    </xf>
    <xf numFmtId="169" fontId="19" fillId="23" borderId="35" xfId="0" applyNumberFormat="1" applyFont="1" applyFill="1" applyBorder="1" applyAlignment="1">
      <alignment horizontal="center" vertical="center" wrapText="1"/>
    </xf>
    <xf numFmtId="0" fontId="23" fillId="0" borderId="32" xfId="0" applyFont="1" applyBorder="1" applyAlignment="1">
      <alignment horizontal="left"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wrapText="1"/>
    </xf>
    <xf numFmtId="0" fontId="19" fillId="0" borderId="36" xfId="0" applyFont="1" applyBorder="1" applyAlignment="1">
      <alignment horizontal="center" vertical="center"/>
    </xf>
    <xf numFmtId="0" fontId="21" fillId="9" borderId="31" xfId="0" applyFont="1" applyFill="1" applyBorder="1" applyAlignment="1">
      <alignment horizontal="center" vertical="center"/>
    </xf>
    <xf numFmtId="0" fontId="19" fillId="9" borderId="24" xfId="0" applyFont="1" applyFill="1" applyBorder="1" applyAlignment="1">
      <alignment horizontal="left" wrapText="1"/>
    </xf>
    <xf numFmtId="0" fontId="18" fillId="28" borderId="2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24" xfId="0" applyFont="1" applyFill="1" applyBorder="1" applyAlignment="1">
      <alignment horizontal="center" vertical="center"/>
    </xf>
    <xf numFmtId="0" fontId="30" fillId="9" borderId="11" xfId="0" applyFont="1" applyFill="1" applyBorder="1" applyAlignment="1">
      <alignment horizontal="left"/>
    </xf>
    <xf numFmtId="0" fontId="19" fillId="9" borderId="15" xfId="0" applyFont="1" applyFill="1" applyBorder="1" applyAlignment="1">
      <alignment vertical="center" wrapText="1"/>
    </xf>
    <xf numFmtId="0" fontId="21" fillId="9" borderId="12" xfId="0" applyFont="1" applyFill="1" applyBorder="1" applyAlignment="1">
      <alignment horizontal="left" wrapText="1"/>
    </xf>
    <xf numFmtId="0" fontId="21" fillId="9" borderId="12" xfId="0" applyFont="1" applyFill="1" applyBorder="1" applyAlignment="1">
      <alignment horizontal="left" vertical="center"/>
    </xf>
    <xf numFmtId="0" fontId="21" fillId="9" borderId="12" xfId="0" applyFont="1" applyFill="1" applyBorder="1" applyAlignment="1">
      <alignment horizontal="center" vertical="center"/>
    </xf>
    <xf numFmtId="0" fontId="21" fillId="0" borderId="12" xfId="0" applyFont="1" applyBorder="1" applyAlignment="1">
      <alignment horizontal="center" vertical="center"/>
    </xf>
    <xf numFmtId="0" fontId="21" fillId="9" borderId="20" xfId="0" applyFont="1" applyFill="1" applyBorder="1" applyAlignment="1">
      <alignment horizontal="center" vertical="center"/>
    </xf>
    <xf numFmtId="0" fontId="19" fillId="0" borderId="15" xfId="0" applyFont="1" applyBorder="1" applyAlignment="1">
      <alignment horizontal="left" vertical="center"/>
    </xf>
    <xf numFmtId="169" fontId="19" fillId="27" borderId="15" xfId="0" applyNumberFormat="1" applyFont="1" applyFill="1" applyBorder="1" applyAlignment="1">
      <alignment horizontal="center" vertical="center"/>
    </xf>
    <xf numFmtId="0" fontId="22" fillId="0" borderId="32" xfId="0" applyFont="1" applyBorder="1" applyAlignment="1">
      <alignment horizontal="left" vertical="center" wrapText="1"/>
    </xf>
    <xf numFmtId="169" fontId="21" fillId="27" borderId="32" xfId="0"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0" fontId="18" fillId="0" borderId="26" xfId="0" applyFont="1" applyBorder="1" applyAlignment="1">
      <alignment horizontal="center" vertical="center"/>
    </xf>
    <xf numFmtId="169" fontId="19" fillId="6" borderId="19" xfId="0" applyNumberFormat="1" applyFont="1" applyFill="1" applyBorder="1" applyAlignment="1">
      <alignment horizontal="center" vertical="center"/>
    </xf>
    <xf numFmtId="169" fontId="19" fillId="6" borderId="17" xfId="0" applyNumberFormat="1" applyFont="1" applyFill="1" applyBorder="1" applyAlignment="1">
      <alignment horizontal="center" vertical="center"/>
    </xf>
    <xf numFmtId="169" fontId="26" fillId="0" borderId="0" xfId="0" applyNumberFormat="1" applyFont="1" applyAlignment="1">
      <alignment horizontal="center" vertical="center"/>
    </xf>
    <xf numFmtId="169" fontId="26" fillId="9" borderId="12" xfId="0" applyNumberFormat="1" applyFont="1" applyFill="1" applyBorder="1" applyAlignment="1">
      <alignment horizontal="center" vertical="center"/>
    </xf>
    <xf numFmtId="169" fontId="26" fillId="9" borderId="0" xfId="0" applyNumberFormat="1" applyFont="1" applyFill="1" applyAlignment="1">
      <alignment horizontal="center" vertical="center"/>
    </xf>
    <xf numFmtId="0" fontId="23" fillId="9" borderId="12" xfId="0" applyFont="1" applyFill="1" applyBorder="1" applyAlignment="1">
      <alignment horizontal="center" vertical="center"/>
    </xf>
    <xf numFmtId="0" fontId="26" fillId="0" borderId="0" xfId="0" applyFont="1" applyAlignment="1">
      <alignment vertical="center" wrapText="1"/>
    </xf>
    <xf numFmtId="0" fontId="36" fillId="0" borderId="0" xfId="0" applyFont="1"/>
    <xf numFmtId="169" fontId="23" fillId="0" borderId="0" xfId="0" applyNumberFormat="1" applyFont="1" applyAlignment="1">
      <alignment horizontal="center" vertical="center"/>
    </xf>
    <xf numFmtId="0" fontId="30" fillId="9" borderId="21" xfId="0" applyFont="1" applyFill="1" applyBorder="1" applyAlignment="1">
      <alignment horizontal="left"/>
    </xf>
    <xf numFmtId="0" fontId="23" fillId="9" borderId="0" xfId="0" applyFont="1" applyFill="1" applyAlignment="1">
      <alignment horizontal="left"/>
    </xf>
    <xf numFmtId="0" fontId="21" fillId="9" borderId="0" xfId="0" applyFont="1" applyFill="1" applyAlignment="1">
      <alignment horizontal="left" wrapText="1"/>
    </xf>
    <xf numFmtId="0" fontId="21" fillId="9" borderId="0" xfId="0" applyFont="1" applyFill="1" applyAlignment="1">
      <alignment horizontal="left" vertical="center"/>
    </xf>
    <xf numFmtId="0" fontId="21" fillId="9" borderId="0" xfId="0" applyFont="1" applyFill="1" applyAlignment="1">
      <alignment horizontal="center" vertical="center"/>
    </xf>
    <xf numFmtId="0" fontId="21" fillId="0" borderId="0" xfId="0" applyFont="1" applyAlignment="1">
      <alignment horizontal="center" vertical="center"/>
    </xf>
    <xf numFmtId="0" fontId="23" fillId="9" borderId="0" xfId="0" applyFont="1" applyFill="1" applyAlignment="1">
      <alignment horizontal="center" vertical="center"/>
    </xf>
    <xf numFmtId="0" fontId="21" fillId="9" borderId="22" xfId="0"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37" fillId="0" borderId="0" xfId="0" applyFont="1"/>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18" fillId="0" borderId="17" xfId="0" applyFont="1" applyBorder="1" applyAlignment="1">
      <alignment horizontal="left" vertical="center"/>
    </xf>
    <xf numFmtId="169" fontId="21" fillId="27" borderId="17" xfId="8" applyNumberFormat="1" applyFont="1" applyFill="1" applyBorder="1" applyAlignment="1">
      <alignment horizontal="center" vertical="center"/>
    </xf>
    <xf numFmtId="169" fontId="21" fillId="27" borderId="24" xfId="8" applyNumberFormat="1" applyFont="1" applyFill="1" applyBorder="1" applyAlignment="1">
      <alignment horizontal="center" vertical="center"/>
    </xf>
    <xf numFmtId="0" fontId="21" fillId="0" borderId="17" xfId="0" applyFont="1" applyBorder="1" applyAlignment="1">
      <alignment horizontal="left" vertical="center" wrapText="1"/>
    </xf>
    <xf numFmtId="0" fontId="21" fillId="0" borderId="24" xfId="0" applyFont="1" applyBorder="1" applyAlignment="1">
      <alignment horizontal="left" vertical="center" wrapText="1"/>
    </xf>
    <xf numFmtId="0" fontId="18" fillId="0" borderId="24" xfId="0" applyFont="1" applyBorder="1" applyAlignment="1">
      <alignment horizontal="left"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wrapText="1"/>
    </xf>
    <xf numFmtId="0" fontId="18" fillId="0" borderId="26" xfId="0" applyFont="1" applyBorder="1" applyAlignment="1">
      <alignment horizontal="center"/>
    </xf>
    <xf numFmtId="0" fontId="18" fillId="0" borderId="43" xfId="0" applyFont="1" applyBorder="1" applyAlignment="1">
      <alignment horizontal="center" vertical="center"/>
    </xf>
    <xf numFmtId="169" fontId="20" fillId="28" borderId="15"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9" fontId="31" fillId="28" borderId="32" xfId="0"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40" fillId="28" borderId="6" xfId="8" applyNumberFormat="1" applyFont="1" applyFill="1" applyBorder="1" applyAlignment="1">
      <alignment horizontal="center" vertical="center"/>
    </xf>
    <xf numFmtId="169" fontId="40" fillId="28" borderId="32" xfId="8" applyNumberFormat="1" applyFont="1" applyFill="1" applyBorder="1" applyAlignment="1">
      <alignment horizontal="center" vertical="center"/>
    </xf>
    <xf numFmtId="0" fontId="18" fillId="0" borderId="32" xfId="0" applyFont="1" applyBorder="1" applyAlignment="1">
      <alignment horizontal="left" vertical="center" wrapText="1"/>
    </xf>
    <xf numFmtId="0" fontId="18" fillId="27" borderId="4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27" borderId="15" xfId="0" applyFont="1" applyFill="1" applyBorder="1" applyAlignment="1">
      <alignment horizontal="center" vertical="center"/>
    </xf>
    <xf numFmtId="169" fontId="18" fillId="27" borderId="44" xfId="0" applyNumberFormat="1" applyFont="1" applyFill="1" applyBorder="1" applyAlignment="1">
      <alignment horizontal="center" vertical="center" wrapText="1"/>
    </xf>
    <xf numFmtId="0" fontId="18" fillId="0" borderId="23" xfId="0" applyFont="1" applyBorder="1" applyAlignment="1">
      <alignment horizontal="center"/>
    </xf>
    <xf numFmtId="0" fontId="18" fillId="0" borderId="34" xfId="0" applyFont="1" applyBorder="1" applyAlignment="1">
      <alignment horizontal="center"/>
    </xf>
    <xf numFmtId="0" fontId="19" fillId="9" borderId="17" xfId="0" applyFont="1" applyFill="1" applyBorder="1" applyAlignment="1">
      <alignment horizontal="left" wrapText="1"/>
    </xf>
    <xf numFmtId="169" fontId="21" fillId="9" borderId="15" xfId="8" applyNumberFormat="1" applyFont="1" applyFill="1" applyBorder="1" applyAlignment="1">
      <alignment horizontal="left" vertical="center"/>
    </xf>
    <xf numFmtId="169" fontId="23" fillId="9" borderId="44" xfId="8" applyNumberFormat="1" applyFont="1" applyFill="1" applyBorder="1" applyAlignment="1">
      <alignment horizontal="left" vertical="center"/>
    </xf>
    <xf numFmtId="169" fontId="31" fillId="28" borderId="35" xfId="8" applyNumberFormat="1" applyFont="1" applyFill="1" applyBorder="1" applyAlignment="1">
      <alignment horizontal="center" vertical="center"/>
    </xf>
    <xf numFmtId="169" fontId="44" fillId="28" borderId="24" xfId="0" applyNumberFormat="1" applyFont="1" applyFill="1" applyBorder="1" applyAlignment="1">
      <alignment horizontal="center" vertical="center" wrapText="1"/>
    </xf>
    <xf numFmtId="0" fontId="46" fillId="0" borderId="43" xfId="0" applyFont="1" applyBorder="1" applyAlignment="1">
      <alignment horizontal="left" indent="5"/>
    </xf>
    <xf numFmtId="0" fontId="46" fillId="0" borderId="15" xfId="0" applyFont="1" applyBorder="1" applyAlignment="1">
      <alignment horizontal="left"/>
    </xf>
    <xf numFmtId="0" fontId="46" fillId="0" borderId="31" xfId="0" applyFont="1" applyBorder="1" applyAlignment="1">
      <alignment horizontal="center" wrapText="1"/>
    </xf>
    <xf numFmtId="0" fontId="46" fillId="9" borderId="32" xfId="0" applyFont="1" applyFill="1" applyBorder="1" applyAlignment="1">
      <alignment horizontal="left" wrapText="1"/>
    </xf>
    <xf numFmtId="0" fontId="46" fillId="0" borderId="32" xfId="0" applyFont="1" applyBorder="1" applyAlignment="1">
      <alignment horizontal="left" vertical="center" wrapText="1"/>
    </xf>
    <xf numFmtId="0" fontId="46" fillId="0" borderId="32" xfId="0" applyFont="1" applyBorder="1" applyAlignment="1">
      <alignment horizontal="left" vertical="center"/>
    </xf>
    <xf numFmtId="0" fontId="30" fillId="9" borderId="8" xfId="0" applyFont="1" applyFill="1" applyBorder="1" applyAlignment="1">
      <alignment horizontal="left"/>
    </xf>
    <xf numFmtId="164" fontId="21" fillId="0" borderId="27" xfId="9" applyNumberFormat="1" applyFont="1" applyFill="1" applyBorder="1" applyAlignment="1">
      <alignment horizontal="center" vertical="center"/>
    </xf>
    <xf numFmtId="0" fontId="46" fillId="27" borderId="35" xfId="0" applyFont="1" applyFill="1" applyBorder="1" applyAlignment="1">
      <alignment horizontal="center" vertical="center" wrapText="1"/>
    </xf>
    <xf numFmtId="0" fontId="46" fillId="9" borderId="6" xfId="0" applyFont="1" applyFill="1" applyBorder="1" applyAlignment="1">
      <alignment horizontal="left" wrapText="1"/>
    </xf>
    <xf numFmtId="0" fontId="22" fillId="9" borderId="17" xfId="0" applyFont="1" applyFill="1" applyBorder="1" applyAlignment="1">
      <alignment horizontal="left" wrapText="1"/>
    </xf>
    <xf numFmtId="169" fontId="21" fillId="6" borderId="17" xfId="8" applyNumberFormat="1" applyFont="1" applyFill="1" applyBorder="1" applyAlignment="1">
      <alignment horizontal="center" vertical="center" wrapText="1"/>
    </xf>
    <xf numFmtId="0" fontId="18" fillId="0" borderId="8" xfId="0" applyFont="1" applyBorder="1" applyAlignment="1">
      <alignment horizontal="center"/>
    </xf>
    <xf numFmtId="0" fontId="19" fillId="9" borderId="9" xfId="0" applyFont="1" applyFill="1" applyBorder="1" applyAlignment="1">
      <alignment horizontal="left" wrapText="1"/>
    </xf>
    <xf numFmtId="0" fontId="19" fillId="0" borderId="9" xfId="0" applyFont="1" applyBorder="1" applyAlignment="1">
      <alignment horizontal="left" vertical="center" wrapText="1"/>
    </xf>
    <xf numFmtId="0" fontId="18" fillId="0" borderId="9" xfId="0" applyFont="1" applyBorder="1" applyAlignment="1">
      <alignment horizontal="left" vertical="center"/>
    </xf>
    <xf numFmtId="169" fontId="21" fillId="27" borderId="9" xfId="8" applyNumberFormat="1" applyFont="1" applyFill="1" applyBorder="1" applyAlignment="1">
      <alignment horizontal="center" vertical="center"/>
    </xf>
    <xf numFmtId="169" fontId="21" fillId="6" borderId="9" xfId="8" applyNumberFormat="1" applyFont="1" applyFill="1" applyBorder="1" applyAlignment="1">
      <alignment horizontal="center" vertical="center"/>
    </xf>
    <xf numFmtId="169" fontId="31" fillId="28" borderId="9" xfId="8" applyNumberFormat="1" applyFont="1" applyFill="1" applyBorder="1" applyAlignment="1">
      <alignment horizontal="center" vertical="center"/>
    </xf>
    <xf numFmtId="164" fontId="21" fillId="0" borderId="10" xfId="9" applyNumberFormat="1" applyFont="1" applyFill="1" applyBorder="1" applyAlignment="1">
      <alignment horizontal="center" vertical="center"/>
    </xf>
    <xf numFmtId="0" fontId="23" fillId="9" borderId="9" xfId="0" applyFont="1" applyFill="1" applyBorder="1" applyAlignment="1">
      <alignment horizontal="left"/>
    </xf>
    <xf numFmtId="0" fontId="21" fillId="9" borderId="9" xfId="0" applyFont="1" applyFill="1" applyBorder="1" applyAlignment="1">
      <alignment horizontal="left" wrapText="1"/>
    </xf>
    <xf numFmtId="0" fontId="21" fillId="9" borderId="9" xfId="0" applyFont="1" applyFill="1" applyBorder="1" applyAlignment="1">
      <alignment horizontal="left" vertical="center"/>
    </xf>
    <xf numFmtId="0" fontId="21" fillId="9" borderId="9" xfId="0" applyFont="1" applyFill="1" applyBorder="1" applyAlignment="1">
      <alignment horizontal="center" vertical="center"/>
    </xf>
    <xf numFmtId="0" fontId="21" fillId="0" borderId="9" xfId="0" applyFont="1" applyBorder="1" applyAlignment="1">
      <alignment horizontal="center" vertical="center"/>
    </xf>
    <xf numFmtId="0" fontId="23" fillId="9" borderId="9" xfId="0" applyFont="1" applyFill="1" applyBorder="1" applyAlignment="1">
      <alignment horizontal="center" vertical="center"/>
    </xf>
    <xf numFmtId="0" fontId="21" fillId="9" borderId="10" xfId="0" applyFont="1" applyFill="1" applyBorder="1" applyAlignment="1">
      <alignment horizontal="center" vertical="center"/>
    </xf>
    <xf numFmtId="0" fontId="18" fillId="0" borderId="0" xfId="0" applyFont="1" applyAlignment="1">
      <alignment horizontal="center" vertical="center"/>
    </xf>
    <xf numFmtId="0" fontId="30" fillId="0" borderId="0" xfId="0" applyFont="1" applyAlignment="1">
      <alignment horizontal="left"/>
    </xf>
    <xf numFmtId="0" fontId="19" fillId="0" borderId="0" xfId="0" applyFont="1" applyAlignment="1">
      <alignment horizontal="left" vertical="center" wrapText="1"/>
    </xf>
    <xf numFmtId="0" fontId="18" fillId="0" borderId="0" xfId="0" applyFont="1" applyAlignment="1">
      <alignment horizontal="left" vertical="center"/>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31" fillId="0" borderId="0" xfId="8" applyNumberFormat="1" applyFont="1" applyFill="1" applyBorder="1" applyAlignment="1">
      <alignment horizontal="center" vertical="center"/>
    </xf>
    <xf numFmtId="169" fontId="19" fillId="6" borderId="32" xfId="8" applyNumberFormat="1" applyFont="1" applyFill="1" applyBorder="1" applyAlignment="1">
      <alignment horizontal="center" vertical="center"/>
    </xf>
    <xf numFmtId="0" fontId="21" fillId="0" borderId="0" xfId="0" applyFont="1" applyAlignment="1">
      <alignment vertical="center" wrapText="1"/>
    </xf>
    <xf numFmtId="0" fontId="18" fillId="0" borderId="56" xfId="0" applyFont="1" applyBorder="1" applyAlignment="1">
      <alignment horizontal="center" vertical="center"/>
    </xf>
    <xf numFmtId="0" fontId="19" fillId="9" borderId="57" xfId="0" applyFont="1" applyFill="1" applyBorder="1" applyAlignment="1">
      <alignment horizontal="left" vertical="center" wrapText="1"/>
    </xf>
    <xf numFmtId="0" fontId="21" fillId="0" borderId="57" xfId="0" applyFont="1" applyBorder="1" applyAlignment="1">
      <alignment vertical="center" wrapText="1"/>
    </xf>
    <xf numFmtId="0" fontId="18" fillId="0" borderId="57" xfId="0" applyFont="1" applyBorder="1" applyAlignment="1">
      <alignment horizontal="left" vertical="center"/>
    </xf>
    <xf numFmtId="169" fontId="21" fillId="27" borderId="57" xfId="8" applyNumberFormat="1" applyFont="1" applyFill="1" applyBorder="1" applyAlignment="1">
      <alignment horizontal="center" vertical="center"/>
    </xf>
    <xf numFmtId="169" fontId="19" fillId="6" borderId="57" xfId="8" applyNumberFormat="1" applyFont="1" applyFill="1" applyBorder="1" applyAlignment="1">
      <alignment horizontal="center" vertical="center"/>
    </xf>
    <xf numFmtId="169" fontId="31" fillId="28" borderId="57" xfId="8" applyNumberFormat="1" applyFont="1" applyFill="1" applyBorder="1" applyAlignment="1">
      <alignment horizontal="center" vertical="center"/>
    </xf>
    <xf numFmtId="164" fontId="21" fillId="0" borderId="58" xfId="9" applyNumberFormat="1" applyFont="1" applyFill="1" applyBorder="1" applyAlignment="1">
      <alignment horizontal="center" vertical="center"/>
    </xf>
    <xf numFmtId="0" fontId="18" fillId="28" borderId="56" xfId="0" applyFont="1" applyFill="1" applyBorder="1" applyAlignment="1">
      <alignment horizontal="center" vertical="center" wrapText="1"/>
    </xf>
    <xf numFmtId="0" fontId="18" fillId="28" borderId="57" xfId="0" applyFont="1" applyFill="1" applyBorder="1" applyAlignment="1">
      <alignment horizontal="center" vertical="center" wrapText="1"/>
    </xf>
    <xf numFmtId="0" fontId="18" fillId="28" borderId="57" xfId="0" applyFont="1" applyFill="1" applyBorder="1" applyAlignment="1">
      <alignment horizontal="center" vertical="center"/>
    </xf>
    <xf numFmtId="169" fontId="23" fillId="27" borderId="57" xfId="8" applyNumberFormat="1" applyFont="1" applyFill="1" applyBorder="1" applyAlignment="1">
      <alignment horizontal="center" vertical="center" wrapText="1"/>
    </xf>
    <xf numFmtId="169" fontId="18" fillId="6" borderId="57" xfId="0" applyNumberFormat="1" applyFont="1" applyFill="1" applyBorder="1" applyAlignment="1">
      <alignment horizontal="center" vertical="center" wrapText="1"/>
    </xf>
    <xf numFmtId="169" fontId="44" fillId="28" borderId="57" xfId="0" applyNumberFormat="1" applyFont="1" applyFill="1" applyBorder="1" applyAlignment="1">
      <alignment horizontal="center" vertical="center" wrapText="1"/>
    </xf>
    <xf numFmtId="169" fontId="18" fillId="9" borderId="58" xfId="0" applyNumberFormat="1" applyFont="1" applyFill="1" applyBorder="1" applyAlignment="1">
      <alignment horizontal="center" vertical="center" wrapText="1"/>
    </xf>
    <xf numFmtId="0" fontId="27" fillId="0" borderId="15"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69" fontId="31" fillId="0" borderId="0" xfId="0" applyNumberFormat="1" applyFont="1" applyAlignment="1">
      <alignment horizontal="center" vertical="center"/>
    </xf>
    <xf numFmtId="0" fontId="48" fillId="0" borderId="0" xfId="0" applyFont="1" applyAlignment="1">
      <alignment horizontal="left"/>
    </xf>
    <xf numFmtId="0" fontId="48" fillId="0" borderId="0" xfId="0" applyFont="1" applyAlignment="1">
      <alignment vertical="center"/>
    </xf>
    <xf numFmtId="169" fontId="48" fillId="0" borderId="0" xfId="0" applyNumberFormat="1" applyFont="1" applyAlignment="1">
      <alignment horizontal="center" vertical="center"/>
    </xf>
    <xf numFmtId="169" fontId="46" fillId="0" borderId="0" xfId="0" applyNumberFormat="1" applyFont="1" applyAlignment="1">
      <alignment horizontal="center" vertical="center"/>
    </xf>
    <xf numFmtId="0" fontId="49" fillId="0" borderId="11" xfId="0" applyFont="1" applyBorder="1" applyAlignment="1">
      <alignment vertical="center"/>
    </xf>
    <xf numFmtId="0" fontId="48" fillId="0" borderId="12" xfId="0" applyFont="1" applyBorder="1" applyAlignment="1">
      <alignment horizontal="left"/>
    </xf>
    <xf numFmtId="0" fontId="48" fillId="0" borderId="12" xfId="0" applyFont="1" applyBorder="1"/>
    <xf numFmtId="0" fontId="48" fillId="0" borderId="12" xfId="0" applyFont="1" applyBorder="1" applyAlignment="1">
      <alignment vertical="center"/>
    </xf>
    <xf numFmtId="169" fontId="48" fillId="0" borderId="12" xfId="0" applyNumberFormat="1" applyFont="1" applyBorder="1" applyAlignment="1">
      <alignment horizontal="center" vertical="center"/>
    </xf>
    <xf numFmtId="169" fontId="46" fillId="0" borderId="12" xfId="0" applyNumberFormat="1" applyFont="1" applyBorder="1" applyAlignment="1">
      <alignment horizontal="center" vertical="center"/>
    </xf>
    <xf numFmtId="169" fontId="48" fillId="0" borderId="20" xfId="0" applyNumberFormat="1" applyFont="1" applyBorder="1" applyAlignment="1">
      <alignment horizontal="center" vertical="center"/>
    </xf>
    <xf numFmtId="0" fontId="49" fillId="0" borderId="21" xfId="0" quotePrefix="1" applyFont="1" applyBorder="1" applyAlignment="1">
      <alignment horizontal="left" vertical="center" indent="1"/>
    </xf>
    <xf numFmtId="0" fontId="48" fillId="0" borderId="0" xfId="0" applyFont="1"/>
    <xf numFmtId="169" fontId="48" fillId="0" borderId="22" xfId="0" applyNumberFormat="1" applyFont="1" applyBorder="1" applyAlignment="1">
      <alignment horizontal="center" vertical="center"/>
    </xf>
    <xf numFmtId="0" fontId="49" fillId="0" borderId="21" xfId="0" applyFont="1" applyBorder="1" applyAlignment="1">
      <alignment vertical="center"/>
    </xf>
    <xf numFmtId="0" fontId="49" fillId="0" borderId="41" xfId="0" applyFont="1" applyBorder="1" applyAlignment="1">
      <alignment vertical="center"/>
    </xf>
    <xf numFmtId="0" fontId="48" fillId="0" borderId="18" xfId="0" applyFont="1" applyBorder="1" applyAlignment="1">
      <alignment horizontal="left"/>
    </xf>
    <xf numFmtId="0" fontId="48" fillId="0" borderId="18" xfId="0" applyFont="1" applyBorder="1"/>
    <xf numFmtId="0" fontId="48" fillId="0" borderId="18" xfId="0" applyFont="1" applyBorder="1" applyAlignment="1">
      <alignment vertical="center"/>
    </xf>
    <xf numFmtId="169" fontId="48" fillId="0" borderId="18" xfId="0" applyNumberFormat="1" applyFont="1" applyBorder="1" applyAlignment="1">
      <alignment horizontal="center" vertical="center"/>
    </xf>
    <xf numFmtId="169" fontId="46" fillId="0" borderId="18" xfId="0" applyNumberFormat="1" applyFont="1" applyBorder="1" applyAlignment="1">
      <alignment horizontal="center" vertical="center"/>
    </xf>
    <xf numFmtId="169" fontId="48" fillId="0" borderId="39" xfId="0" applyNumberFormat="1"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8" fillId="0" borderId="0" xfId="0" applyFont="1" applyAlignment="1">
      <alignment horizontal="left"/>
    </xf>
    <xf numFmtId="0" fontId="26" fillId="0" borderId="0" xfId="0" applyFont="1"/>
    <xf numFmtId="0" fontId="24" fillId="0" borderId="0" xfId="0" applyFont="1" applyAlignment="1">
      <alignment horizontal="left"/>
    </xf>
    <xf numFmtId="0" fontId="44" fillId="0" borderId="6" xfId="0" applyFont="1" applyBorder="1" applyAlignment="1">
      <alignment horizontal="center" vertical="center"/>
    </xf>
    <xf numFmtId="169" fontId="44" fillId="28" borderId="44" xfId="0" applyNumberFormat="1" applyFont="1" applyFill="1" applyBorder="1" applyAlignment="1">
      <alignment horizontal="center" vertical="center" wrapText="1"/>
    </xf>
    <xf numFmtId="169" fontId="31" fillId="28" borderId="28" xfId="8" applyNumberFormat="1" applyFont="1" applyFill="1" applyBorder="1" applyAlignment="1">
      <alignment horizontal="center" vertical="center"/>
    </xf>
    <xf numFmtId="169" fontId="40" fillId="28" borderId="28" xfId="8" applyNumberFormat="1" applyFont="1" applyFill="1" applyBorder="1" applyAlignment="1">
      <alignment horizontal="center" vertical="center"/>
    </xf>
    <xf numFmtId="169" fontId="20" fillId="28" borderId="28" xfId="0" applyNumberFormat="1" applyFont="1" applyFill="1" applyBorder="1" applyAlignment="1">
      <alignment horizontal="center" vertical="center"/>
    </xf>
    <xf numFmtId="169" fontId="31" fillId="28" borderId="35" xfId="0" applyNumberFormat="1" applyFont="1" applyFill="1" applyBorder="1" applyAlignment="1">
      <alignment horizontal="center" vertical="center"/>
    </xf>
    <xf numFmtId="0" fontId="20" fillId="28" borderId="43"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0" fillId="28" borderId="15" xfId="0" applyFont="1" applyFill="1" applyBorder="1" applyAlignment="1">
      <alignment horizontal="center" vertical="center"/>
    </xf>
    <xf numFmtId="169" fontId="31" fillId="27" borderId="15" xfId="8" applyNumberFormat="1" applyFont="1" applyFill="1" applyBorder="1" applyAlignment="1">
      <alignment horizontal="center" vertical="center" wrapText="1"/>
    </xf>
    <xf numFmtId="0" fontId="20" fillId="0" borderId="6" xfId="0" applyFont="1" applyBorder="1" applyAlignment="1">
      <alignment horizontal="center" vertical="center"/>
    </xf>
    <xf numFmtId="0" fontId="53" fillId="9" borderId="6" xfId="0" applyFont="1" applyFill="1" applyBorder="1" applyAlignment="1">
      <alignment horizontal="left" vertical="center" wrapText="1"/>
    </xf>
    <xf numFmtId="0" fontId="54" fillId="0" borderId="6" xfId="0" applyFont="1" applyBorder="1" applyAlignment="1">
      <alignment horizontal="left" vertical="center" wrapText="1"/>
    </xf>
    <xf numFmtId="169" fontId="54" fillId="27" borderId="6" xfId="8" applyNumberFormat="1" applyFont="1" applyFill="1" applyBorder="1" applyAlignment="1">
      <alignment horizontal="center" vertical="center"/>
    </xf>
    <xf numFmtId="0" fontId="20" fillId="0" borderId="6" xfId="0" applyFont="1" applyBorder="1" applyAlignment="1">
      <alignment horizontal="center" vertical="center" wrapText="1"/>
    </xf>
    <xf numFmtId="0" fontId="44" fillId="9" borderId="6" xfId="0" applyFont="1" applyFill="1" applyBorder="1" applyAlignment="1">
      <alignment horizontal="left" vertical="center" wrapText="1"/>
    </xf>
    <xf numFmtId="0" fontId="56" fillId="0" borderId="6" xfId="0" applyFont="1" applyBorder="1" applyAlignment="1">
      <alignment horizontal="left" vertical="center" wrapText="1"/>
    </xf>
    <xf numFmtId="0" fontId="44" fillId="0" borderId="6" xfId="0" applyFont="1" applyBorder="1" applyAlignment="1">
      <alignment horizontal="center" vertical="center" wrapText="1"/>
    </xf>
    <xf numFmtId="0" fontId="44" fillId="0" borderId="6" xfId="0" applyFont="1" applyBorder="1" applyAlignment="1">
      <alignment horizontal="left" vertical="center" wrapText="1"/>
    </xf>
    <xf numFmtId="0" fontId="20" fillId="9" borderId="6" xfId="0" applyFont="1" applyFill="1" applyBorder="1" applyAlignment="1">
      <alignment horizontal="center" vertical="center"/>
    </xf>
    <xf numFmtId="0" fontId="53" fillId="0" borderId="6" xfId="0" applyFont="1" applyBorder="1" applyAlignment="1">
      <alignment horizontal="left" vertical="center" wrapText="1"/>
    </xf>
    <xf numFmtId="0" fontId="59" fillId="9" borderId="6" xfId="0" applyFont="1" applyFill="1" applyBorder="1" applyAlignment="1">
      <alignment horizontal="left" vertical="center" wrapText="1"/>
    </xf>
    <xf numFmtId="0" fontId="53" fillId="0" borderId="6" xfId="0" applyFont="1" applyBorder="1" applyAlignment="1">
      <alignment horizontal="left" vertical="center"/>
    </xf>
    <xf numFmtId="169" fontId="53" fillId="27" borderId="6" xfId="0" applyNumberFormat="1" applyFont="1" applyFill="1" applyBorder="1" applyAlignment="1">
      <alignment horizontal="center" vertical="center"/>
    </xf>
    <xf numFmtId="0" fontId="20" fillId="0" borderId="32" xfId="0" applyFont="1" applyBorder="1" applyAlignment="1">
      <alignment horizontal="center" vertical="center"/>
    </xf>
    <xf numFmtId="0" fontId="53" fillId="9" borderId="32" xfId="0" applyFont="1" applyFill="1" applyBorder="1" applyAlignment="1">
      <alignment horizontal="left" vertical="center" wrapText="1"/>
    </xf>
    <xf numFmtId="0" fontId="59" fillId="0" borderId="32" xfId="0" applyFont="1" applyBorder="1" applyAlignment="1">
      <alignment horizontal="left" vertical="center" wrapText="1"/>
    </xf>
    <xf numFmtId="0" fontId="31" fillId="0" borderId="32" xfId="0" applyFont="1" applyBorder="1" applyAlignment="1">
      <alignment horizontal="center" vertical="center" wrapText="1"/>
    </xf>
    <xf numFmtId="169" fontId="54" fillId="27" borderId="32" xfId="0" applyNumberFormat="1" applyFont="1" applyFill="1" applyBorder="1" applyAlignment="1">
      <alignment horizontal="center" vertical="center"/>
    </xf>
    <xf numFmtId="0" fontId="60" fillId="0" borderId="0" xfId="0" applyFont="1" applyAlignment="1">
      <alignment horizontal="left" vertical="center"/>
    </xf>
    <xf numFmtId="0" fontId="61" fillId="0" borderId="0" xfId="0" applyFont="1" applyAlignment="1">
      <alignment horizontal="center" vertical="center"/>
    </xf>
    <xf numFmtId="0" fontId="61" fillId="0" borderId="0" xfId="0" applyFont="1" applyAlignment="1">
      <alignment horizontal="left" vertical="center"/>
    </xf>
    <xf numFmtId="169" fontId="61" fillId="0" borderId="0" xfId="0" applyNumberFormat="1" applyFont="1" applyAlignment="1">
      <alignment horizontal="center" vertical="center"/>
    </xf>
    <xf numFmtId="169" fontId="40" fillId="0" borderId="0" xfId="0" applyNumberFormat="1" applyFont="1" applyAlignment="1">
      <alignment horizontal="center" vertical="center"/>
    </xf>
    <xf numFmtId="0" fontId="20" fillId="17" borderId="15" xfId="0" applyFont="1" applyFill="1" applyBorder="1" applyAlignment="1">
      <alignment horizontal="center" vertical="center" wrapText="1"/>
    </xf>
    <xf numFmtId="0" fontId="20" fillId="17" borderId="44" xfId="0" applyFont="1" applyFill="1" applyBorder="1" applyAlignment="1">
      <alignment vertical="center" wrapText="1"/>
    </xf>
    <xf numFmtId="0" fontId="53" fillId="0" borderId="6" xfId="0" applyFont="1" applyBorder="1" applyAlignment="1">
      <alignment horizontal="center" vertical="center"/>
    </xf>
    <xf numFmtId="0" fontId="61" fillId="0" borderId="6" xfId="0" applyFont="1" applyBorder="1" applyAlignment="1">
      <alignment horizontal="center" vertical="center"/>
    </xf>
    <xf numFmtId="0" fontId="61" fillId="0" borderId="6" xfId="0" applyFont="1" applyBorder="1" applyAlignment="1">
      <alignment wrapText="1"/>
    </xf>
    <xf numFmtId="0" fontId="61" fillId="0" borderId="6" xfId="0" applyFont="1" applyBorder="1" applyAlignment="1">
      <alignment vertical="center" wrapText="1"/>
    </xf>
    <xf numFmtId="0" fontId="61" fillId="0" borderId="28" xfId="0" applyFont="1" applyBorder="1" applyAlignment="1">
      <alignment vertical="center"/>
    </xf>
    <xf numFmtId="0" fontId="53" fillId="0" borderId="6" xfId="0" applyFont="1" applyBorder="1" applyAlignment="1">
      <alignment vertical="center"/>
    </xf>
    <xf numFmtId="0" fontId="61" fillId="0" borderId="6" xfId="0" applyFont="1" applyBorder="1" applyAlignment="1">
      <alignment horizontal="left" vertical="center" wrapText="1"/>
    </xf>
    <xf numFmtId="0" fontId="53" fillId="0" borderId="6" xfId="0" applyFont="1" applyBorder="1" applyAlignment="1">
      <alignment vertical="center" wrapText="1"/>
    </xf>
    <xf numFmtId="0" fontId="54" fillId="0" borderId="28" xfId="0" applyFont="1" applyBorder="1" applyAlignment="1">
      <alignment horizontal="left" vertical="center" wrapText="1"/>
    </xf>
    <xf numFmtId="0" fontId="61" fillId="0" borderId="6" xfId="0" applyFont="1" applyBorder="1" applyAlignment="1">
      <alignment vertical="center"/>
    </xf>
    <xf numFmtId="0" fontId="61" fillId="0" borderId="28" xfId="0" applyFont="1" applyBorder="1" applyAlignment="1">
      <alignment vertical="center" wrapText="1"/>
    </xf>
    <xf numFmtId="0" fontId="54" fillId="9" borderId="6" xfId="0" applyFont="1" applyFill="1" applyBorder="1" applyAlignment="1">
      <alignment horizontal="center" vertical="center"/>
    </xf>
    <xf numFmtId="0" fontId="54" fillId="0" borderId="6" xfId="0" applyFont="1" applyBorder="1" applyAlignment="1">
      <alignment horizontal="left" vertical="center"/>
    </xf>
    <xf numFmtId="0" fontId="54" fillId="0" borderId="28" xfId="0" applyFont="1" applyBorder="1" applyAlignment="1">
      <alignment horizontal="left" vertical="center"/>
    </xf>
    <xf numFmtId="0" fontId="59" fillId="0" borderId="6" xfId="0" applyFont="1" applyBorder="1" applyAlignment="1">
      <alignment vertical="center" wrapText="1"/>
    </xf>
    <xf numFmtId="0" fontId="59" fillId="0" borderId="6" xfId="0" applyFont="1" applyBorder="1" applyAlignment="1">
      <alignment horizontal="left" vertical="center" wrapText="1"/>
    </xf>
    <xf numFmtId="0" fontId="53" fillId="0" borderId="32" xfId="0" applyFont="1" applyBorder="1" applyAlignment="1">
      <alignment horizontal="center" vertical="center" wrapText="1"/>
    </xf>
    <xf numFmtId="0" fontId="53" fillId="0" borderId="32" xfId="0" applyFont="1" applyBorder="1" applyAlignment="1">
      <alignment horizontal="left" vertical="center"/>
    </xf>
    <xf numFmtId="0" fontId="54" fillId="0" borderId="32" xfId="0" applyFont="1" applyBorder="1" applyAlignment="1">
      <alignment horizontal="left" vertical="center" wrapText="1"/>
    </xf>
    <xf numFmtId="0" fontId="53" fillId="0" borderId="35" xfId="0" applyFont="1" applyBorder="1" applyAlignment="1">
      <alignment horizontal="left" vertical="center" wrapText="1"/>
    </xf>
    <xf numFmtId="0" fontId="62" fillId="0" borderId="0" xfId="0" applyFont="1"/>
    <xf numFmtId="0" fontId="53" fillId="0" borderId="0" xfId="0" applyFont="1" applyAlignment="1">
      <alignment horizontal="center" vertical="center"/>
    </xf>
    <xf numFmtId="0" fontId="53" fillId="0" borderId="0" xfId="0" applyFont="1" applyAlignment="1">
      <alignment horizontal="left" vertical="center" wrapText="1"/>
    </xf>
    <xf numFmtId="0" fontId="54" fillId="0" borderId="0" xfId="0" applyFont="1" applyAlignment="1">
      <alignment horizontal="left" vertical="center" wrapText="1"/>
    </xf>
    <xf numFmtId="0" fontId="31" fillId="0" borderId="0" xfId="0" applyFont="1" applyAlignment="1">
      <alignment horizontal="left" vertical="center" wrapText="1"/>
    </xf>
    <xf numFmtId="0" fontId="60" fillId="0" borderId="0" xfId="0" applyFont="1"/>
    <xf numFmtId="0" fontId="53" fillId="0" borderId="28" xfId="0" applyFont="1" applyBorder="1" applyAlignment="1">
      <alignment horizontal="left" vertical="center"/>
    </xf>
    <xf numFmtId="0" fontId="0" fillId="0" borderId="0" xfId="0" applyAlignment="1">
      <alignment horizontal="left" vertical="top" wrapText="1"/>
    </xf>
    <xf numFmtId="17" fontId="63" fillId="0" borderId="59" xfId="0" applyNumberFormat="1" applyFont="1" applyBorder="1" applyAlignment="1">
      <alignment horizontal="center" vertical="top" wrapText="1"/>
    </xf>
    <xf numFmtId="0" fontId="64" fillId="0" borderId="0" xfId="0" applyFont="1" applyAlignment="1">
      <alignment horizontal="left" vertical="top" wrapText="1"/>
    </xf>
    <xf numFmtId="0" fontId="64" fillId="0" borderId="59" xfId="0" applyFont="1" applyBorder="1" applyAlignment="1">
      <alignment horizontal="left" vertical="top" wrapText="1"/>
    </xf>
    <xf numFmtId="0" fontId="40" fillId="28" borderId="43"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31" xfId="0" applyFont="1" applyBorder="1" applyAlignment="1">
      <alignment horizontal="left" vertical="center"/>
    </xf>
    <xf numFmtId="170" fontId="20" fillId="0" borderId="6" xfId="0" applyNumberFormat="1" applyFont="1" applyBorder="1" applyAlignment="1">
      <alignment horizontal="center" vertical="center" wrapText="1"/>
    </xf>
    <xf numFmtId="0" fontId="40" fillId="17" borderId="43" xfId="0" applyFont="1" applyFill="1" applyBorder="1" applyAlignment="1">
      <alignment horizontal="center" vertical="center" wrapText="1"/>
    </xf>
    <xf numFmtId="0" fontId="54" fillId="9" borderId="6" xfId="0" applyFont="1" applyFill="1" applyBorder="1" applyAlignment="1">
      <alignment vertical="center" wrapText="1"/>
    </xf>
    <xf numFmtId="0" fontId="54" fillId="0" borderId="6" xfId="0" applyFont="1" applyBorder="1" applyAlignment="1">
      <alignment vertical="center" wrapText="1"/>
    </xf>
    <xf numFmtId="0" fontId="70" fillId="0" borderId="0" xfId="0" applyFont="1"/>
    <xf numFmtId="0" fontId="0" fillId="0" borderId="0" xfId="0" applyAlignment="1">
      <alignment horizontal="left" wrapText="1"/>
    </xf>
    <xf numFmtId="0" fontId="0" fillId="0" borderId="0" xfId="2" applyFont="1" applyFill="1" applyBorder="1" applyAlignment="1">
      <alignment horizontal="left" wrapText="1"/>
    </xf>
    <xf numFmtId="0" fontId="16" fillId="0" borderId="0" xfId="0" applyFont="1" applyAlignment="1">
      <alignment horizontal="center" vertic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0" fontId="30" fillId="9" borderId="8" xfId="0" applyFont="1" applyFill="1" applyBorder="1" applyAlignment="1">
      <alignment horizontal="left"/>
    </xf>
    <xf numFmtId="0" fontId="30" fillId="9" borderId="9" xfId="0" applyFont="1" applyFill="1" applyBorder="1" applyAlignment="1">
      <alignment horizontal="left"/>
    </xf>
    <xf numFmtId="0" fontId="30" fillId="9" borderId="10" xfId="0" applyFont="1" applyFill="1" applyBorder="1" applyAlignment="1">
      <alignment horizontal="left"/>
    </xf>
    <xf numFmtId="0" fontId="16" fillId="0" borderId="6" xfId="0" applyFont="1" applyBorder="1" applyAlignment="1">
      <alignment vertical="center"/>
    </xf>
    <xf numFmtId="0" fontId="16" fillId="0" borderId="28" xfId="0" applyFont="1" applyBorder="1" applyAlignment="1">
      <alignment vertical="center"/>
    </xf>
    <xf numFmtId="0" fontId="16" fillId="0" borderId="32"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wrapText="1"/>
    </xf>
    <xf numFmtId="0" fontId="16" fillId="0" borderId="28" xfId="0" applyFont="1" applyBorder="1" applyAlignment="1">
      <alignment vertical="center" wrapText="1"/>
    </xf>
    <xf numFmtId="0" fontId="16" fillId="0" borderId="36" xfId="0" applyFont="1" applyBorder="1" applyAlignment="1">
      <alignment horizontal="center" vertical="center"/>
    </xf>
    <xf numFmtId="0" fontId="16" fillId="0" borderId="34" xfId="0" applyFont="1" applyBorder="1" applyAlignment="1">
      <alignment horizontal="center" vertical="center"/>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xf>
    <xf numFmtId="0" fontId="28" fillId="9" borderId="10" xfId="0" applyFont="1" applyFill="1" applyBorder="1" applyAlignment="1">
      <alignment horizontal="center" vertical="center"/>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48" xfId="0" applyFont="1" applyBorder="1" applyAlignment="1">
      <alignment horizontal="left" vertical="center" wrapText="1"/>
    </xf>
    <xf numFmtId="0" fontId="18" fillId="17" borderId="14"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42" xfId="0" applyFont="1" applyFill="1" applyBorder="1" applyAlignment="1">
      <alignment horizontal="center" vertical="center" wrapText="1"/>
    </xf>
    <xf numFmtId="0" fontId="18" fillId="17" borderId="49"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50" xfId="0" applyFont="1" applyBorder="1" applyAlignment="1">
      <alignment vertical="center"/>
    </xf>
    <xf numFmtId="0" fontId="16" fillId="0" borderId="3" xfId="0" applyFont="1" applyBorder="1" applyAlignment="1">
      <alignment vertical="center"/>
    </xf>
    <xf numFmtId="0" fontId="16" fillId="0" borderId="51" xfId="0" applyFont="1" applyBorder="1" applyAlignment="1">
      <alignment vertical="center"/>
    </xf>
    <xf numFmtId="0" fontId="16" fillId="0" borderId="33" xfId="0" applyFont="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21" fillId="0" borderId="24" xfId="0" applyFont="1" applyBorder="1" applyAlignment="1">
      <alignment horizontal="left" vertical="center" wrapText="1"/>
    </xf>
    <xf numFmtId="0" fontId="21" fillId="0" borderId="16" xfId="0" applyFont="1" applyBorder="1" applyAlignment="1">
      <alignment horizontal="left" vertical="center" wrapText="1"/>
    </xf>
    <xf numFmtId="0" fontId="21" fillId="0" borderId="38" xfId="0" applyFont="1" applyBorder="1" applyAlignment="1">
      <alignment horizontal="left" vertical="center"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9" fillId="0" borderId="22" xfId="0" applyFont="1" applyBorder="1" applyAlignment="1">
      <alignment horizontal="left" vertical="top" wrapText="1"/>
    </xf>
    <xf numFmtId="164" fontId="21" fillId="9" borderId="28" xfId="9" applyNumberFormat="1" applyFont="1" applyFill="1" applyBorder="1" applyAlignment="1">
      <alignment horizontal="center" vertical="center"/>
    </xf>
    <xf numFmtId="0" fontId="18" fillId="0" borderId="26" xfId="0" applyFont="1" applyBorder="1" applyAlignment="1">
      <alignment horizontal="center" vertical="center"/>
    </xf>
    <xf numFmtId="0" fontId="21" fillId="0" borderId="6" xfId="0" applyFont="1" applyBorder="1" applyAlignment="1">
      <alignment horizontal="left" vertical="center" wrapText="1"/>
    </xf>
    <xf numFmtId="169" fontId="21" fillId="27" borderId="6"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0" fontId="18" fillId="0" borderId="31" xfId="0" applyFont="1" applyBorder="1" applyAlignment="1">
      <alignment horizontal="center" vertical="center"/>
    </xf>
    <xf numFmtId="0" fontId="21" fillId="0" borderId="32" xfId="0" applyFont="1" applyBorder="1" applyAlignment="1">
      <alignment horizontal="left" vertical="center" wrapText="1"/>
    </xf>
    <xf numFmtId="169" fontId="19" fillId="6" borderId="24"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31" fillId="28" borderId="16"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164" fontId="21" fillId="0" borderId="30" xfId="9" applyNumberFormat="1" applyFont="1" applyFill="1" applyBorder="1" applyAlignment="1">
      <alignment horizontal="center" vertical="center"/>
    </xf>
    <xf numFmtId="164" fontId="21" fillId="0" borderId="27" xfId="9" applyNumberFormat="1" applyFont="1" applyFill="1" applyBorder="1" applyAlignment="1">
      <alignment horizontal="center" vertical="center"/>
    </xf>
    <xf numFmtId="0" fontId="18" fillId="0" borderId="19" xfId="0" applyFont="1" applyBorder="1" applyAlignment="1">
      <alignment horizontal="left" vertical="center"/>
    </xf>
    <xf numFmtId="0" fontId="18" fillId="0" borderId="17" xfId="0" applyFont="1" applyBorder="1" applyAlignment="1">
      <alignment horizontal="left" vertical="center"/>
    </xf>
    <xf numFmtId="169" fontId="19" fillId="6" borderId="19" xfId="8" applyNumberFormat="1" applyFont="1" applyFill="1" applyBorder="1" applyAlignment="1">
      <alignment horizontal="center" vertical="center"/>
    </xf>
    <xf numFmtId="0" fontId="18" fillId="0" borderId="34" xfId="0" applyFont="1" applyBorder="1" applyAlignment="1">
      <alignment horizontal="center" vertical="center"/>
    </xf>
    <xf numFmtId="0" fontId="21" fillId="0" borderId="15" xfId="0" applyFont="1" applyBorder="1" applyAlignment="1">
      <alignment horizontal="left" vertical="center" wrapText="1"/>
    </xf>
    <xf numFmtId="0" fontId="18" fillId="0" borderId="15" xfId="0" applyFont="1" applyBorder="1" applyAlignment="1">
      <alignment horizontal="left" vertical="center"/>
    </xf>
    <xf numFmtId="0" fontId="18" fillId="0" borderId="6" xfId="0" applyFont="1" applyBorder="1" applyAlignment="1">
      <alignment horizontal="left" vertical="center"/>
    </xf>
    <xf numFmtId="169" fontId="21" fillId="27" borderId="15" xfId="8" applyNumberFormat="1" applyFont="1" applyFill="1" applyBorder="1" applyAlignment="1">
      <alignment horizontal="center" vertical="center"/>
    </xf>
    <xf numFmtId="169" fontId="21" fillId="6" borderId="15" xfId="8" applyNumberFormat="1" applyFont="1" applyFill="1" applyBorder="1" applyAlignment="1">
      <alignment horizontal="center" vertical="center"/>
    </xf>
    <xf numFmtId="169" fontId="21" fillId="6" borderId="6" xfId="8"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0" fontId="30" fillId="0" borderId="0" xfId="0" applyFont="1" applyAlignment="1">
      <alignment horizontal="left"/>
    </xf>
    <xf numFmtId="0" fontId="18" fillId="9" borderId="36" xfId="0" applyFont="1" applyFill="1" applyBorder="1" applyAlignment="1">
      <alignment horizontal="center" vertical="center"/>
    </xf>
    <xf numFmtId="0" fontId="18" fillId="9" borderId="34" xfId="0" applyFont="1" applyFill="1" applyBorder="1" applyAlignment="1">
      <alignment horizontal="center" vertical="center"/>
    </xf>
    <xf numFmtId="0" fontId="21" fillId="9" borderId="19"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xf>
    <xf numFmtId="0" fontId="28" fillId="9" borderId="20" xfId="0" applyFont="1" applyFill="1" applyBorder="1" applyAlignment="1">
      <alignment horizontal="center" vertical="center"/>
    </xf>
    <xf numFmtId="0" fontId="18" fillId="17" borderId="15"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30" fillId="9" borderId="11" xfId="0" applyFont="1" applyFill="1" applyBorder="1" applyAlignment="1">
      <alignment horizontal="left"/>
    </xf>
    <xf numFmtId="0" fontId="30" fillId="9" borderId="12" xfId="0" applyFont="1" applyFill="1" applyBorder="1" applyAlignment="1">
      <alignment horizontal="left"/>
    </xf>
    <xf numFmtId="0" fontId="30" fillId="9" borderId="20" xfId="0" applyFont="1" applyFill="1" applyBorder="1" applyAlignment="1">
      <alignment horizontal="left"/>
    </xf>
    <xf numFmtId="0" fontId="21" fillId="0" borderId="17" xfId="0" applyFont="1" applyBorder="1" applyAlignment="1">
      <alignment horizontal="left" vertical="center" wrapText="1"/>
    </xf>
    <xf numFmtId="169" fontId="21" fillId="27" borderId="24" xfId="8" applyNumberFormat="1" applyFont="1" applyFill="1" applyBorder="1" applyAlignment="1">
      <alignment horizontal="center" vertical="center"/>
    </xf>
    <xf numFmtId="169" fontId="21" fillId="27" borderId="17" xfId="8"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164" fontId="21" fillId="0" borderId="28" xfId="9" applyNumberFormat="1"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18" fillId="0" borderId="24" xfId="0" applyFont="1" applyBorder="1" applyAlignment="1">
      <alignment horizontal="left" vertical="center" wrapText="1"/>
    </xf>
    <xf numFmtId="0" fontId="18" fillId="0" borderId="17" xfId="0" applyFont="1" applyBorder="1" applyAlignment="1">
      <alignment horizontal="left" vertical="center" wrapText="1"/>
    </xf>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30" fillId="9" borderId="41" xfId="0" applyFont="1" applyFill="1" applyBorder="1" applyAlignment="1">
      <alignment horizontal="left"/>
    </xf>
    <xf numFmtId="0" fontId="30" fillId="9" borderId="18" xfId="0" applyFont="1" applyFill="1" applyBorder="1" applyAlignment="1">
      <alignment horizontal="left"/>
    </xf>
    <xf numFmtId="0" fontId="30" fillId="9" borderId="39" xfId="0" applyFont="1" applyFill="1" applyBorder="1" applyAlignment="1">
      <alignment horizontal="left"/>
    </xf>
    <xf numFmtId="169" fontId="21" fillId="27" borderId="16" xfId="8" applyNumberFormat="1" applyFont="1" applyFill="1" applyBorder="1" applyAlignment="1">
      <alignment horizontal="center" vertical="center"/>
    </xf>
    <xf numFmtId="169" fontId="21" fillId="27" borderId="38" xfId="8" applyNumberFormat="1" applyFont="1" applyFill="1" applyBorder="1" applyAlignment="1">
      <alignment horizontal="center" vertical="center"/>
    </xf>
    <xf numFmtId="169" fontId="31" fillId="28" borderId="38" xfId="8" applyNumberFormat="1" applyFont="1" applyFill="1" applyBorder="1" applyAlignment="1">
      <alignment horizontal="center" vertical="center"/>
    </xf>
    <xf numFmtId="164" fontId="21" fillId="9" borderId="20" xfId="9" applyNumberFormat="1" applyFont="1" applyFill="1" applyBorder="1" applyAlignment="1">
      <alignment horizontal="center" vertical="center"/>
    </xf>
    <xf numFmtId="164" fontId="21" fillId="9" borderId="22" xfId="9" applyNumberFormat="1" applyFont="1" applyFill="1" applyBorder="1" applyAlignment="1">
      <alignment horizontal="center" vertical="center"/>
    </xf>
    <xf numFmtId="164" fontId="21" fillId="9" borderId="39" xfId="9" applyNumberFormat="1" applyFont="1" applyFill="1" applyBorder="1" applyAlignment="1">
      <alignment horizontal="center" vertical="center"/>
    </xf>
    <xf numFmtId="0" fontId="19" fillId="9" borderId="24"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0" borderId="24" xfId="0" applyFont="1" applyBorder="1" applyAlignment="1">
      <alignment horizontal="left"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164" fontId="21" fillId="9" borderId="25" xfId="9" applyNumberFormat="1" applyFont="1" applyFill="1" applyBorder="1" applyAlignment="1">
      <alignment horizontal="center" vertical="center"/>
    </xf>
    <xf numFmtId="164" fontId="21" fillId="9" borderId="30" xfId="9" applyNumberFormat="1" applyFont="1" applyFill="1" applyBorder="1" applyAlignment="1">
      <alignment horizontal="center" vertical="center"/>
    </xf>
    <xf numFmtId="164" fontId="21" fillId="9" borderId="55" xfId="9" applyNumberFormat="1" applyFont="1" applyFill="1" applyBorder="1" applyAlignment="1">
      <alignment horizontal="center" vertical="center"/>
    </xf>
    <xf numFmtId="0" fontId="18" fillId="0" borderId="43" xfId="0" applyFont="1" applyBorder="1" applyAlignment="1">
      <alignment horizontal="center"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48" xfId="0" applyFont="1" applyBorder="1" applyAlignment="1">
      <alignment vertical="center"/>
    </xf>
    <xf numFmtId="169" fontId="19" fillId="27" borderId="6"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4" fontId="21" fillId="0" borderId="29" xfId="9" applyNumberFormat="1" applyFont="1" applyFill="1" applyBorder="1" applyAlignment="1">
      <alignment horizontal="center" vertical="center"/>
    </xf>
    <xf numFmtId="169" fontId="21" fillId="27" borderId="32" xfId="8" applyNumberFormat="1" applyFont="1" applyFill="1" applyBorder="1" applyAlignment="1">
      <alignment horizontal="center" vertical="center"/>
    </xf>
    <xf numFmtId="0" fontId="16" fillId="0" borderId="7" xfId="0" applyFont="1" applyBorder="1" applyAlignment="1">
      <alignment vertical="center" wrapText="1"/>
    </xf>
    <xf numFmtId="0" fontId="16" fillId="0" borderId="5" xfId="0" applyFont="1" applyBorder="1" applyAlignment="1">
      <alignment vertical="center" wrapText="1"/>
    </xf>
    <xf numFmtId="0" fontId="16" fillId="0" borderId="48" xfId="0" applyFont="1" applyBorder="1" applyAlignment="1">
      <alignment vertical="center" wrapText="1"/>
    </xf>
    <xf numFmtId="0" fontId="18" fillId="0" borderId="32" xfId="0" applyFont="1" applyBorder="1" applyAlignment="1">
      <alignment horizontal="left" vertical="center"/>
    </xf>
    <xf numFmtId="0" fontId="18" fillId="0" borderId="36" xfId="0" applyFont="1" applyBorder="1" applyAlignment="1">
      <alignment horizontal="center" vertical="center"/>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169" fontId="21" fillId="27" borderId="19" xfId="8" applyNumberFormat="1" applyFont="1" applyFill="1" applyBorder="1" applyAlignment="1">
      <alignment horizontal="center" vertical="center"/>
    </xf>
    <xf numFmtId="169" fontId="31" fillId="28" borderId="19" xfId="8" applyNumberFormat="1" applyFont="1" applyFill="1" applyBorder="1" applyAlignment="1">
      <alignment horizontal="center" vertical="center"/>
    </xf>
    <xf numFmtId="0" fontId="21" fillId="0" borderId="19" xfId="0" applyFont="1" applyBorder="1" applyAlignment="1">
      <alignment horizontal="left"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xf>
    <xf numFmtId="0" fontId="46" fillId="0" borderId="53" xfId="0" applyFont="1" applyBorder="1" applyAlignment="1">
      <alignment horizontal="center" vertical="center"/>
    </xf>
    <xf numFmtId="0" fontId="46" fillId="0" borderId="46" xfId="0" applyFont="1" applyBorder="1" applyAlignment="1">
      <alignment horizontal="center" vertical="center"/>
    </xf>
    <xf numFmtId="0" fontId="46" fillId="0" borderId="54" xfId="0" applyFont="1" applyBorder="1" applyAlignment="1">
      <alignment horizontal="center" vertical="center"/>
    </xf>
    <xf numFmtId="164" fontId="21" fillId="9" borderId="29" xfId="9"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4" xfId="9" applyNumberFormat="1" applyFont="1" applyFill="1" applyBorder="1" applyAlignment="1">
      <alignment horizontal="center" vertical="center"/>
    </xf>
    <xf numFmtId="164" fontId="21" fillId="9" borderId="48" xfId="9"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4" fontId="21" fillId="0" borderId="55" xfId="9" applyNumberFormat="1" applyFont="1" applyFill="1" applyBorder="1" applyAlignment="1">
      <alignment horizontal="center" vertical="center"/>
    </xf>
    <xf numFmtId="0" fontId="16" fillId="0" borderId="17" xfId="0" applyFont="1" applyBorder="1" applyAlignment="1">
      <alignment vertical="center"/>
    </xf>
    <xf numFmtId="0" fontId="16" fillId="0" borderId="27" xfId="0" applyFont="1" applyBorder="1" applyAlignment="1">
      <alignment vertical="center"/>
    </xf>
    <xf numFmtId="169" fontId="19" fillId="6" borderId="15"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0" fontId="3" fillId="19" borderId="0" xfId="12" applyAlignment="1">
      <alignment horizont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9" applyNumberFormat="1" applyFont="1" applyBorder="1" applyAlignment="1">
      <alignment horizontal="center" vertical="center"/>
    </xf>
    <xf numFmtId="164" fontId="0" fillId="0" borderId="17" xfId="9"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C5343C"/>
      <color rgb="FFE7B99D"/>
      <color rgb="FFC76830"/>
      <color rgb="FFF0F37F"/>
      <color rgb="FFE2AC8A"/>
      <color rgb="FFDE9F78"/>
      <color rgb="FF88988E"/>
      <color rgb="FFCBCF13"/>
      <color rgb="FFDCE115"/>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170</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173</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160</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155</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151</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402</v>
      </c>
      <c r="B1" s="118"/>
      <c r="C1" s="118"/>
      <c r="D1" s="118"/>
      <c r="E1" s="119"/>
    </row>
    <row r="2" spans="1:17" ht="15" thickBot="1" x14ac:dyDescent="0.4">
      <c r="A2" s="120"/>
      <c r="B2" s="121"/>
      <c r="C2" s="121"/>
      <c r="D2" s="121"/>
      <c r="E2" s="122"/>
    </row>
    <row r="3" spans="1:17" x14ac:dyDescent="0.35">
      <c r="A3" s="123"/>
    </row>
    <row r="5" spans="1:17" x14ac:dyDescent="0.35">
      <c r="A5" s="125" t="s">
        <v>403</v>
      </c>
    </row>
    <row r="6" spans="1:17" x14ac:dyDescent="0.35">
      <c r="A6" t="s">
        <v>404</v>
      </c>
    </row>
    <row r="7" spans="1:17" x14ac:dyDescent="0.35">
      <c r="A7" s="125" t="s">
        <v>405</v>
      </c>
    </row>
    <row r="8" spans="1:17" x14ac:dyDescent="0.35">
      <c r="A8" s="125" t="s">
        <v>406</v>
      </c>
    </row>
    <row r="9" spans="1:17" x14ac:dyDescent="0.35">
      <c r="A9" s="125" t="s">
        <v>407</v>
      </c>
    </row>
    <row r="10" spans="1:17" ht="36" customHeight="1" x14ac:dyDescent="0.35">
      <c r="A10" s="488" t="s">
        <v>410</v>
      </c>
      <c r="B10" s="488"/>
      <c r="C10" s="488"/>
      <c r="D10" s="488"/>
      <c r="E10" s="488"/>
      <c r="F10" s="488"/>
      <c r="G10" s="488"/>
      <c r="H10" s="488"/>
      <c r="I10" s="488"/>
      <c r="J10" s="488"/>
      <c r="K10" s="488"/>
      <c r="L10" s="488"/>
      <c r="M10" s="488"/>
      <c r="N10" s="488"/>
      <c r="O10" s="488"/>
      <c r="P10" s="488"/>
      <c r="Q10" s="488"/>
    </row>
    <row r="11" spans="1:17" ht="31.5" customHeight="1" x14ac:dyDescent="0.35">
      <c r="A11" s="487" t="s">
        <v>408</v>
      </c>
      <c r="B11" s="487"/>
      <c r="C11" s="487"/>
      <c r="D11" s="487"/>
      <c r="E11" s="487"/>
      <c r="F11" s="487"/>
      <c r="G11" s="487"/>
      <c r="H11" s="487"/>
      <c r="I11" s="487"/>
      <c r="J11" s="487"/>
      <c r="K11" s="487"/>
      <c r="L11" s="487"/>
      <c r="M11" s="487"/>
      <c r="N11" s="487"/>
      <c r="O11" s="487"/>
      <c r="P11" s="487"/>
      <c r="Q11" s="487"/>
    </row>
    <row r="12" spans="1:17" x14ac:dyDescent="0.35">
      <c r="A12" s="126" t="s">
        <v>409</v>
      </c>
    </row>
    <row r="13" spans="1:17" x14ac:dyDescent="0.35">
      <c r="A13" t="s">
        <v>411</v>
      </c>
    </row>
    <row r="14" spans="1:17" x14ac:dyDescent="0.35">
      <c r="A14" s="127" t="s">
        <v>412</v>
      </c>
    </row>
    <row r="15" spans="1:17" x14ac:dyDescent="0.35">
      <c r="A15" t="s">
        <v>413</v>
      </c>
    </row>
    <row r="16" spans="1:17" x14ac:dyDescent="0.35">
      <c r="A16" s="128" t="s">
        <v>414</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378</v>
      </c>
    </row>
    <row r="2" spans="1:13" ht="91" x14ac:dyDescent="0.35">
      <c r="A2" s="101" t="s">
        <v>379</v>
      </c>
      <c r="B2" s="101"/>
      <c r="C2" s="113" t="s">
        <v>214</v>
      </c>
      <c r="D2" s="112" t="s">
        <v>215</v>
      </c>
      <c r="E2" s="111" t="s">
        <v>216</v>
      </c>
      <c r="F2" s="110" t="s">
        <v>217</v>
      </c>
      <c r="G2" s="109" t="s">
        <v>218</v>
      </c>
      <c r="H2" s="108" t="s">
        <v>374</v>
      </c>
    </row>
    <row r="3" spans="1:13" ht="43.5" x14ac:dyDescent="0.35">
      <c r="A3" s="649">
        <v>90686</v>
      </c>
      <c r="B3" s="101" t="s">
        <v>273</v>
      </c>
      <c r="C3" s="107" t="s">
        <v>274</v>
      </c>
      <c r="D3" s="101" t="s">
        <v>210</v>
      </c>
      <c r="E3" s="99">
        <v>15.13</v>
      </c>
      <c r="F3" s="99">
        <v>17.3</v>
      </c>
      <c r="G3" s="99">
        <v>13.5</v>
      </c>
      <c r="H3" s="106">
        <v>-0.1077329808327826</v>
      </c>
    </row>
    <row r="4" spans="1:13" ht="43.5" x14ac:dyDescent="0.35">
      <c r="A4" s="650"/>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380</v>
      </c>
    </row>
    <row r="10" spans="1:13" ht="91" x14ac:dyDescent="0.35">
      <c r="A10" s="101" t="s">
        <v>379</v>
      </c>
      <c r="B10" s="101"/>
      <c r="C10" s="113" t="s">
        <v>214</v>
      </c>
      <c r="D10" s="112" t="s">
        <v>215</v>
      </c>
      <c r="E10" s="111" t="s">
        <v>216</v>
      </c>
      <c r="F10" s="110" t="s">
        <v>217</v>
      </c>
      <c r="G10" s="109" t="s">
        <v>218</v>
      </c>
      <c r="H10" s="108" t="s">
        <v>374</v>
      </c>
    </row>
    <row r="11" spans="1:13" ht="43.5" x14ac:dyDescent="0.35">
      <c r="A11" s="649">
        <v>90686</v>
      </c>
      <c r="B11" s="107" t="s">
        <v>392</v>
      </c>
      <c r="C11" s="107" t="s">
        <v>274</v>
      </c>
      <c r="D11" s="101" t="s">
        <v>385</v>
      </c>
      <c r="E11" s="643">
        <v>15.13</v>
      </c>
      <c r="F11" s="643">
        <v>17.3</v>
      </c>
      <c r="G11" s="645">
        <v>13.57</v>
      </c>
      <c r="H11" s="647">
        <v>-0.1077329808327826</v>
      </c>
      <c r="I11" s="94">
        <v>92000</v>
      </c>
      <c r="J11" s="93">
        <v>13.66</v>
      </c>
      <c r="K11" s="92">
        <f>+I11/J11</f>
        <v>6734.9926793557834</v>
      </c>
      <c r="L11" t="s">
        <v>393</v>
      </c>
      <c r="M11" t="s">
        <v>394</v>
      </c>
    </row>
    <row r="12" spans="1:13" ht="43.5" x14ac:dyDescent="0.35">
      <c r="A12" s="650"/>
      <c r="B12" s="107" t="s">
        <v>391</v>
      </c>
      <c r="C12" s="107" t="s">
        <v>274</v>
      </c>
      <c r="D12" s="107" t="s">
        <v>386</v>
      </c>
      <c r="E12" s="644"/>
      <c r="F12" s="644"/>
      <c r="G12" s="646"/>
      <c r="H12" s="648"/>
      <c r="I12" s="91">
        <v>120000</v>
      </c>
      <c r="J12" s="93">
        <v>13.5</v>
      </c>
      <c r="K12" s="92">
        <f>+I12/J12</f>
        <v>8888.8888888888887</v>
      </c>
      <c r="L12" s="81">
        <f>AVERAGE(J11:J12)</f>
        <v>13.58</v>
      </c>
      <c r="M12" s="83">
        <v>13.57</v>
      </c>
    </row>
    <row r="13" spans="1:13" ht="29" x14ac:dyDescent="0.35">
      <c r="A13" s="100">
        <v>90688</v>
      </c>
      <c r="B13" s="107" t="s">
        <v>389</v>
      </c>
      <c r="C13" s="107" t="s">
        <v>278</v>
      </c>
      <c r="D13" s="107" t="s">
        <v>388</v>
      </c>
      <c r="E13" s="99">
        <v>15.34</v>
      </c>
      <c r="F13" s="99">
        <v>16.939</v>
      </c>
      <c r="G13" s="99">
        <v>13.802999999999999</v>
      </c>
      <c r="H13" s="106">
        <v>-0.10019556714471978</v>
      </c>
      <c r="I13" s="90"/>
      <c r="J13" s="81"/>
      <c r="K13" s="81"/>
    </row>
    <row r="14" spans="1:13" ht="29" x14ac:dyDescent="0.35">
      <c r="A14" s="96">
        <v>90672</v>
      </c>
      <c r="B14" s="104" t="s">
        <v>383</v>
      </c>
      <c r="C14" s="107" t="s">
        <v>280</v>
      </c>
      <c r="D14" s="101" t="s">
        <v>281</v>
      </c>
      <c r="E14" s="98">
        <v>21.05</v>
      </c>
      <c r="F14" s="98">
        <v>23.7</v>
      </c>
      <c r="G14" s="98">
        <v>18.88</v>
      </c>
      <c r="H14" s="102">
        <v>-0.10308788598574825</v>
      </c>
      <c r="I14" t="s">
        <v>395</v>
      </c>
      <c r="J14" s="90"/>
      <c r="K14" s="90"/>
    </row>
    <row r="15" spans="1:13" ht="43.5" x14ac:dyDescent="0.35">
      <c r="A15" s="96">
        <v>90674</v>
      </c>
      <c r="B15" s="95" t="s">
        <v>381</v>
      </c>
      <c r="C15" s="107" t="s">
        <v>282</v>
      </c>
      <c r="D15" s="101" t="s">
        <v>211</v>
      </c>
      <c r="E15" s="99">
        <v>17.420000000000002</v>
      </c>
      <c r="F15" s="99">
        <v>32.47</v>
      </c>
      <c r="G15" s="99">
        <v>16.02</v>
      </c>
      <c r="H15" s="106">
        <v>-8.0367393800229725E-2</v>
      </c>
    </row>
    <row r="20" spans="1:8" x14ac:dyDescent="0.35">
      <c r="A20" s="75" t="s">
        <v>384</v>
      </c>
    </row>
    <row r="21" spans="1:8" ht="43.5" x14ac:dyDescent="0.35">
      <c r="A21" s="103">
        <v>90686</v>
      </c>
      <c r="B21" s="107" t="s">
        <v>273</v>
      </c>
      <c r="C21" s="107" t="s">
        <v>274</v>
      </c>
      <c r="D21" s="101" t="s">
        <v>385</v>
      </c>
      <c r="E21" s="99"/>
      <c r="F21" s="99"/>
      <c r="G21" s="99"/>
      <c r="H21" s="106"/>
    </row>
    <row r="22" spans="1:8" ht="43.5" x14ac:dyDescent="0.35">
      <c r="A22" s="96">
        <v>90686</v>
      </c>
      <c r="B22" s="107" t="s">
        <v>275</v>
      </c>
      <c r="C22" s="107" t="s">
        <v>274</v>
      </c>
      <c r="D22" s="107" t="s">
        <v>386</v>
      </c>
      <c r="E22" s="99"/>
      <c r="F22" s="99"/>
      <c r="G22" s="83"/>
    </row>
    <row r="23" spans="1:8" ht="29" x14ac:dyDescent="0.35">
      <c r="A23" s="96">
        <v>90672</v>
      </c>
      <c r="B23" s="107" t="s">
        <v>382</v>
      </c>
      <c r="C23" s="107" t="s">
        <v>280</v>
      </c>
      <c r="D23" s="101" t="s">
        <v>281</v>
      </c>
      <c r="E23" s="98"/>
      <c r="F23" s="98"/>
      <c r="G23" s="98"/>
      <c r="H23" s="102"/>
    </row>
    <row r="24" spans="1:8" ht="29" x14ac:dyDescent="0.35">
      <c r="A24" s="96">
        <v>90688</v>
      </c>
      <c r="B24" s="101" t="s">
        <v>277</v>
      </c>
      <c r="C24" s="107" t="s">
        <v>278</v>
      </c>
      <c r="D24" s="107" t="s">
        <v>388</v>
      </c>
      <c r="E24" s="99"/>
      <c r="F24" s="99"/>
      <c r="G24" s="99"/>
      <c r="H24" s="106"/>
    </row>
    <row r="25" spans="1:8" ht="43.5" x14ac:dyDescent="0.35">
      <c r="A25" s="96">
        <v>90674</v>
      </c>
      <c r="B25" s="97" t="s">
        <v>390</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469</v>
      </c>
    </row>
    <row r="5" spans="5:11" x14ac:dyDescent="0.35">
      <c r="E5" t="s">
        <v>470</v>
      </c>
    </row>
    <row r="6" spans="5:11" x14ac:dyDescent="0.35">
      <c r="E6" t="s">
        <v>471</v>
      </c>
    </row>
    <row r="7" spans="5:11" x14ac:dyDescent="0.35">
      <c r="E7" t="s">
        <v>472</v>
      </c>
    </row>
    <row r="8" spans="5:11" x14ac:dyDescent="0.35">
      <c r="E8" t="s">
        <v>473</v>
      </c>
      <c r="I8" s="164"/>
      <c r="J8" s="164"/>
      <c r="K8" s="1"/>
    </row>
    <row r="9" spans="5:11" x14ac:dyDescent="0.35">
      <c r="E9" t="s">
        <v>474</v>
      </c>
      <c r="I9" s="164"/>
      <c r="J9" s="164"/>
      <c r="K9" s="1"/>
    </row>
    <row r="10" spans="5:11" x14ac:dyDescent="0.35">
      <c r="E10" t="s">
        <v>475</v>
      </c>
      <c r="I10" s="164"/>
      <c r="J10" s="164"/>
    </row>
    <row r="11" spans="5:11" x14ac:dyDescent="0.35">
      <c r="E11" t="s">
        <v>476</v>
      </c>
      <c r="I11" s="164"/>
      <c r="J11" s="164"/>
      <c r="K11" s="1"/>
    </row>
    <row r="12" spans="5:11" x14ac:dyDescent="0.35">
      <c r="E12" t="s">
        <v>476</v>
      </c>
      <c r="I12" s="164"/>
      <c r="J12" s="164"/>
    </row>
    <row r="13" spans="5:11" x14ac:dyDescent="0.35">
      <c r="E13" t="s">
        <v>477</v>
      </c>
      <c r="I13" s="164"/>
      <c r="J13" s="164"/>
      <c r="K13" s="1"/>
    </row>
    <row r="14" spans="5:11" x14ac:dyDescent="0.35">
      <c r="E14" t="s">
        <v>478</v>
      </c>
      <c r="I14" s="164"/>
      <c r="J14" s="164"/>
      <c r="K14" s="1"/>
    </row>
    <row r="15" spans="5:11" x14ac:dyDescent="0.35">
      <c r="I15" s="164"/>
      <c r="J15" s="164"/>
      <c r="K15" s="1"/>
    </row>
    <row r="16" spans="5:11" x14ac:dyDescent="0.35">
      <c r="E16" t="s">
        <v>479</v>
      </c>
      <c r="I16" s="164"/>
      <c r="J16" s="164"/>
      <c r="K16" s="1"/>
    </row>
    <row r="17" spans="5:11" x14ac:dyDescent="0.35">
      <c r="I17" s="164"/>
      <c r="J17" s="164"/>
    </row>
    <row r="18" spans="5:11" x14ac:dyDescent="0.35">
      <c r="E18" t="s">
        <v>480</v>
      </c>
      <c r="I18" s="164"/>
      <c r="J18" s="164"/>
      <c r="K18" s="1"/>
    </row>
    <row r="19" spans="5:11" x14ac:dyDescent="0.35">
      <c r="E19" t="s">
        <v>481</v>
      </c>
      <c r="I19" s="164"/>
      <c r="J19" s="164"/>
    </row>
    <row r="20" spans="5:11" x14ac:dyDescent="0.35">
      <c r="E20" t="s">
        <v>482</v>
      </c>
      <c r="I20" s="164"/>
      <c r="J20" s="164"/>
      <c r="K20" s="1"/>
    </row>
    <row r="21" spans="5:11" x14ac:dyDescent="0.35">
      <c r="E21" t="s">
        <v>483</v>
      </c>
      <c r="I21" s="164"/>
      <c r="J21" s="164"/>
      <c r="K21" s="1"/>
    </row>
    <row r="22" spans="5:11" x14ac:dyDescent="0.35">
      <c r="I22" s="164"/>
      <c r="J22" s="164"/>
    </row>
    <row r="23" spans="5:11" x14ac:dyDescent="0.35">
      <c r="E23" t="s">
        <v>484</v>
      </c>
      <c r="I23" s="164"/>
      <c r="J23" s="164"/>
      <c r="K23" s="1"/>
    </row>
    <row r="24" spans="5:11" x14ac:dyDescent="0.35">
      <c r="I24" s="164"/>
      <c r="J24" s="164"/>
    </row>
    <row r="25" spans="5:11" x14ac:dyDescent="0.35">
      <c r="E25" t="s">
        <v>485</v>
      </c>
      <c r="I25" s="164"/>
      <c r="J25" s="164"/>
      <c r="K25" s="1"/>
    </row>
    <row r="26" spans="5:11" x14ac:dyDescent="0.35">
      <c r="E26" t="s">
        <v>486</v>
      </c>
      <c r="I26" s="164"/>
      <c r="J26" s="164"/>
      <c r="K26" s="1"/>
    </row>
    <row r="27" spans="5:11" x14ac:dyDescent="0.35">
      <c r="I27" s="164"/>
      <c r="J27" s="164"/>
      <c r="K27" s="1"/>
    </row>
    <row r="28" spans="5:11" x14ac:dyDescent="0.35">
      <c r="E28" t="s">
        <v>418</v>
      </c>
      <c r="I28" s="164"/>
      <c r="J28" s="164"/>
      <c r="K28" s="1"/>
    </row>
    <row r="29" spans="5:11" x14ac:dyDescent="0.35">
      <c r="E29" t="s">
        <v>487</v>
      </c>
      <c r="I29" s="164"/>
      <c r="J29" s="164"/>
      <c r="K29" s="1"/>
    </row>
    <row r="30" spans="5:11" x14ac:dyDescent="0.35">
      <c r="E30" t="s">
        <v>488</v>
      </c>
      <c r="I30" s="164"/>
      <c r="J30" s="164"/>
      <c r="K30" s="1"/>
    </row>
    <row r="31" spans="5:11" x14ac:dyDescent="0.35">
      <c r="E31" t="s">
        <v>489</v>
      </c>
      <c r="I31" s="164"/>
      <c r="J31" s="164"/>
      <c r="K31" s="1"/>
    </row>
    <row r="32" spans="5:11" x14ac:dyDescent="0.35">
      <c r="I32" s="164"/>
      <c r="J32" s="164"/>
      <c r="K32" s="1"/>
    </row>
    <row r="33" spans="5:11" x14ac:dyDescent="0.35">
      <c r="E33" t="s">
        <v>490</v>
      </c>
      <c r="I33" s="164"/>
      <c r="J33" s="164"/>
      <c r="K33" s="1"/>
    </row>
    <row r="34" spans="5:11" x14ac:dyDescent="0.35">
      <c r="E34" t="s">
        <v>491</v>
      </c>
      <c r="I34" s="164"/>
      <c r="J34" s="164"/>
      <c r="K34" s="1"/>
    </row>
    <row r="35" spans="5:11" x14ac:dyDescent="0.35">
      <c r="I35" s="164"/>
      <c r="J35" s="164"/>
      <c r="K35" s="1"/>
    </row>
    <row r="36" spans="5:11" x14ac:dyDescent="0.35">
      <c r="E36" t="s">
        <v>492</v>
      </c>
      <c r="I36" s="164"/>
      <c r="J36" s="164"/>
      <c r="K36" s="1"/>
    </row>
    <row r="38" spans="5:11" x14ac:dyDescent="0.35">
      <c r="E38" t="s">
        <v>493</v>
      </c>
      <c r="I38" s="164"/>
      <c r="J38" s="164"/>
      <c r="K38" s="1"/>
    </row>
    <row r="39" spans="5:11" x14ac:dyDescent="0.35">
      <c r="I39" s="164"/>
      <c r="J39" s="164"/>
      <c r="K39" s="1"/>
    </row>
    <row r="40" spans="5:11" x14ac:dyDescent="0.35">
      <c r="E40" t="s">
        <v>494</v>
      </c>
      <c r="I40" s="164"/>
      <c r="J40" s="164"/>
    </row>
    <row r="41" spans="5:11" x14ac:dyDescent="0.35">
      <c r="E41" t="s">
        <v>495</v>
      </c>
      <c r="I41" s="164"/>
      <c r="J41" s="164"/>
      <c r="K41" s="1"/>
    </row>
    <row r="42" spans="5:11" x14ac:dyDescent="0.35">
      <c r="E42" t="s">
        <v>496</v>
      </c>
      <c r="I42" s="164"/>
      <c r="J42" s="164"/>
      <c r="K42" s="1"/>
    </row>
    <row r="43" spans="5:11" x14ac:dyDescent="0.35">
      <c r="I43" s="164"/>
      <c r="J43" s="164"/>
    </row>
    <row r="44" spans="5:11" x14ac:dyDescent="0.35">
      <c r="E44" t="s">
        <v>497</v>
      </c>
      <c r="I44" s="164"/>
      <c r="J44" s="164"/>
      <c r="K44" s="1"/>
    </row>
    <row r="45" spans="5:11" x14ac:dyDescent="0.35">
      <c r="I45" s="164"/>
      <c r="J45" s="164"/>
    </row>
    <row r="46" spans="5:11" x14ac:dyDescent="0.35">
      <c r="E46" t="s">
        <v>498</v>
      </c>
      <c r="I46" s="164"/>
      <c r="J46" s="164"/>
      <c r="K46" s="1"/>
    </row>
    <row r="47" spans="5:11" x14ac:dyDescent="0.35">
      <c r="I47" s="164"/>
      <c r="J47" s="164"/>
    </row>
    <row r="48" spans="5:11" x14ac:dyDescent="0.35">
      <c r="E48" t="s">
        <v>499</v>
      </c>
      <c r="I48" s="164"/>
      <c r="J48" s="164"/>
      <c r="K48" s="1"/>
    </row>
    <row r="49" spans="5:13" x14ac:dyDescent="0.35">
      <c r="E49" t="s">
        <v>500</v>
      </c>
    </row>
    <row r="50" spans="5:13" x14ac:dyDescent="0.35">
      <c r="I50" s="164"/>
      <c r="J50" s="164"/>
      <c r="K50" s="1"/>
    </row>
    <row r="51" spans="5:13" x14ac:dyDescent="0.35">
      <c r="I51" s="164"/>
      <c r="J51" s="164"/>
      <c r="K51" s="1"/>
    </row>
    <row r="52" spans="5:13" x14ac:dyDescent="0.35">
      <c r="I52" s="164"/>
      <c r="J52" s="164"/>
      <c r="K52" s="1"/>
    </row>
    <row r="53" spans="5:13" x14ac:dyDescent="0.35">
      <c r="E53" t="s">
        <v>418</v>
      </c>
      <c r="I53" s="164"/>
      <c r="J53" s="164"/>
      <c r="K53" s="1"/>
    </row>
    <row r="54" spans="5:13" x14ac:dyDescent="0.35">
      <c r="I54" s="164"/>
      <c r="J54" s="164"/>
      <c r="K54" s="1"/>
    </row>
    <row r="55" spans="5:13" x14ac:dyDescent="0.35">
      <c r="E55" t="s">
        <v>443</v>
      </c>
      <c r="I55" s="164"/>
      <c r="J55" s="164"/>
      <c r="K55" s="1"/>
    </row>
    <row r="56" spans="5:13" x14ac:dyDescent="0.35">
      <c r="E56" t="s">
        <v>98</v>
      </c>
      <c r="F56" t="s">
        <v>151</v>
      </c>
      <c r="G56" t="s">
        <v>150</v>
      </c>
      <c r="H56" t="s">
        <v>152</v>
      </c>
      <c r="I56" s="164" t="s">
        <v>419</v>
      </c>
      <c r="J56" s="164" t="s">
        <v>420</v>
      </c>
      <c r="K56" s="1" t="s">
        <v>421</v>
      </c>
      <c r="L56" t="s">
        <v>422</v>
      </c>
      <c r="M56" t="s">
        <v>423</v>
      </c>
    </row>
    <row r="57" spans="5:13" x14ac:dyDescent="0.35">
      <c r="E57" t="s">
        <v>153</v>
      </c>
      <c r="F57" t="s">
        <v>154</v>
      </c>
      <c r="G57" t="s">
        <v>17</v>
      </c>
      <c r="H57" t="s">
        <v>155</v>
      </c>
      <c r="I57" s="164">
        <v>16.73</v>
      </c>
      <c r="J57" s="164">
        <v>28.41</v>
      </c>
      <c r="K57" s="1">
        <v>42825</v>
      </c>
      <c r="L57" t="s">
        <v>424</v>
      </c>
      <c r="M57" t="s">
        <v>444</v>
      </c>
    </row>
    <row r="58" spans="5:13" x14ac:dyDescent="0.35">
      <c r="E58" t="s">
        <v>153</v>
      </c>
      <c r="F58" t="s">
        <v>156</v>
      </c>
      <c r="G58" t="s">
        <v>19</v>
      </c>
      <c r="H58" t="s">
        <v>155</v>
      </c>
      <c r="I58" s="164">
        <v>16.850000000000001</v>
      </c>
      <c r="J58" s="164">
        <v>22.4</v>
      </c>
      <c r="K58" s="1">
        <v>42825</v>
      </c>
      <c r="L58" t="s">
        <v>426</v>
      </c>
      <c r="M58" t="s">
        <v>445</v>
      </c>
    </row>
    <row r="59" spans="5:13" x14ac:dyDescent="0.35">
      <c r="G59" t="s">
        <v>425</v>
      </c>
      <c r="H59" t="s">
        <v>446</v>
      </c>
      <c r="I59" s="164">
        <v>16.850000000000001</v>
      </c>
      <c r="J59" s="164">
        <v>22.4</v>
      </c>
      <c r="K59" s="1"/>
    </row>
    <row r="60" spans="5:13" x14ac:dyDescent="0.35">
      <c r="E60" t="s">
        <v>158</v>
      </c>
      <c r="F60" t="s">
        <v>160</v>
      </c>
      <c r="G60" t="s">
        <v>22</v>
      </c>
      <c r="H60" t="s">
        <v>155</v>
      </c>
      <c r="I60" s="164">
        <v>39.57</v>
      </c>
      <c r="J60" s="164">
        <v>48.6</v>
      </c>
      <c r="K60" s="1">
        <v>42825</v>
      </c>
      <c r="L60" t="s">
        <v>426</v>
      </c>
      <c r="M60" t="s">
        <v>445</v>
      </c>
    </row>
    <row r="61" spans="5:13" x14ac:dyDescent="0.35">
      <c r="G61" t="s">
        <v>427</v>
      </c>
      <c r="H61" t="s">
        <v>157</v>
      </c>
      <c r="I61" s="164">
        <v>39.57</v>
      </c>
      <c r="J61" s="164">
        <v>48.6</v>
      </c>
      <c r="K61" s="1"/>
    </row>
    <row r="62" spans="5:13" x14ac:dyDescent="0.35">
      <c r="E62" t="s">
        <v>161</v>
      </c>
      <c r="F62" t="s">
        <v>264</v>
      </c>
      <c r="G62" t="s">
        <v>23</v>
      </c>
      <c r="H62" t="s">
        <v>157</v>
      </c>
      <c r="I62" s="164">
        <v>54.9</v>
      </c>
      <c r="J62" s="164">
        <v>72.73</v>
      </c>
      <c r="K62" s="1">
        <v>42825</v>
      </c>
      <c r="L62" t="s">
        <v>426</v>
      </c>
      <c r="M62" t="s">
        <v>445</v>
      </c>
    </row>
    <row r="63" spans="5:13" x14ac:dyDescent="0.35">
      <c r="E63" t="s">
        <v>163</v>
      </c>
      <c r="F63" t="s">
        <v>164</v>
      </c>
      <c r="G63" t="s">
        <v>25</v>
      </c>
      <c r="H63" t="s">
        <v>165</v>
      </c>
      <c r="I63" s="164">
        <v>56.91</v>
      </c>
      <c r="J63" s="164">
        <v>87.48</v>
      </c>
      <c r="K63" s="1">
        <v>42825</v>
      </c>
      <c r="L63" t="s">
        <v>424</v>
      </c>
      <c r="M63" t="s">
        <v>444</v>
      </c>
    </row>
    <row r="64" spans="5:13" x14ac:dyDescent="0.35">
      <c r="E64" t="s">
        <v>166</v>
      </c>
      <c r="F64" t="s">
        <v>167</v>
      </c>
      <c r="G64" t="s">
        <v>27</v>
      </c>
      <c r="H64" t="s">
        <v>168</v>
      </c>
      <c r="I64" s="164">
        <v>12.72</v>
      </c>
      <c r="J64" s="164">
        <v>30.17</v>
      </c>
      <c r="K64" s="1">
        <v>42825</v>
      </c>
      <c r="L64" t="s">
        <v>424</v>
      </c>
      <c r="M64" t="s">
        <v>444</v>
      </c>
    </row>
    <row r="65" spans="5:13" x14ac:dyDescent="0.35">
      <c r="E65" t="s">
        <v>169</v>
      </c>
      <c r="F65" t="s">
        <v>170</v>
      </c>
      <c r="G65" t="s">
        <v>29</v>
      </c>
      <c r="H65" t="s">
        <v>155</v>
      </c>
      <c r="I65" s="164">
        <v>18.23</v>
      </c>
      <c r="J65" s="164">
        <v>30.37</v>
      </c>
      <c r="K65" s="1">
        <v>42825</v>
      </c>
      <c r="L65" t="s">
        <v>429</v>
      </c>
      <c r="M65" t="s">
        <v>447</v>
      </c>
    </row>
    <row r="66" spans="5:13" x14ac:dyDescent="0.35">
      <c r="G66" t="s">
        <v>428</v>
      </c>
      <c r="H66" t="s">
        <v>157</v>
      </c>
      <c r="I66" s="164">
        <v>18.23</v>
      </c>
      <c r="J66" s="164">
        <v>31.12</v>
      </c>
      <c r="K66" s="1"/>
    </row>
    <row r="67" spans="5:13" x14ac:dyDescent="0.35">
      <c r="E67" t="s">
        <v>169</v>
      </c>
      <c r="F67" t="s">
        <v>171</v>
      </c>
      <c r="G67" t="s">
        <v>31</v>
      </c>
      <c r="H67" t="s">
        <v>155</v>
      </c>
      <c r="I67" s="164">
        <v>17.829999999999998</v>
      </c>
      <c r="J67" s="164">
        <v>30.14</v>
      </c>
      <c r="K67" s="1">
        <v>42825</v>
      </c>
      <c r="L67" t="s">
        <v>426</v>
      </c>
      <c r="M67" t="s">
        <v>445</v>
      </c>
    </row>
    <row r="68" spans="5:13" x14ac:dyDescent="0.35">
      <c r="G68" t="s">
        <v>172</v>
      </c>
      <c r="H68" t="s">
        <v>157</v>
      </c>
      <c r="I68" s="164">
        <v>17.829999999999998</v>
      </c>
      <c r="J68" s="164">
        <v>30.14</v>
      </c>
      <c r="K68" s="1"/>
    </row>
    <row r="69" spans="5:13" x14ac:dyDescent="0.35">
      <c r="E69" t="s">
        <v>430</v>
      </c>
      <c r="F69" t="s">
        <v>377</v>
      </c>
      <c r="G69" t="s">
        <v>431</v>
      </c>
      <c r="H69" t="s">
        <v>157</v>
      </c>
      <c r="I69" s="164">
        <v>55.35</v>
      </c>
      <c r="J69" s="164">
        <v>95.23</v>
      </c>
      <c r="K69" s="1">
        <v>42825</v>
      </c>
      <c r="L69" t="s">
        <v>426</v>
      </c>
      <c r="M69" t="s">
        <v>445</v>
      </c>
    </row>
    <row r="70" spans="5:13" x14ac:dyDescent="0.35">
      <c r="E70" t="s">
        <v>432</v>
      </c>
      <c r="F70" t="s">
        <v>175</v>
      </c>
      <c r="G70" t="s">
        <v>342</v>
      </c>
      <c r="H70" t="s">
        <v>155</v>
      </c>
      <c r="I70" s="164">
        <v>11.6</v>
      </c>
      <c r="J70" s="164">
        <v>22.4</v>
      </c>
      <c r="K70" s="1">
        <v>42825</v>
      </c>
      <c r="L70" t="s">
        <v>426</v>
      </c>
      <c r="M70" t="s">
        <v>445</v>
      </c>
    </row>
    <row r="71" spans="5:13" x14ac:dyDescent="0.35">
      <c r="E71" t="s">
        <v>174</v>
      </c>
      <c r="G71" t="s">
        <v>32</v>
      </c>
      <c r="H71" t="s">
        <v>157</v>
      </c>
      <c r="I71" s="164">
        <v>11.6</v>
      </c>
      <c r="J71" s="164">
        <v>22.4</v>
      </c>
      <c r="K71" s="1"/>
    </row>
    <row r="72" spans="5:13" x14ac:dyDescent="0.35">
      <c r="E72" t="s">
        <v>432</v>
      </c>
      <c r="F72" t="s">
        <v>433</v>
      </c>
      <c r="G72" t="s">
        <v>34</v>
      </c>
      <c r="H72" t="s">
        <v>155</v>
      </c>
      <c r="I72" s="164">
        <v>12.3</v>
      </c>
      <c r="J72" s="164">
        <v>23.2</v>
      </c>
      <c r="K72" s="1">
        <v>42825</v>
      </c>
      <c r="L72" t="s">
        <v>429</v>
      </c>
      <c r="M72" t="s">
        <v>447</v>
      </c>
    </row>
    <row r="73" spans="5:13" x14ac:dyDescent="0.35">
      <c r="E73" t="s">
        <v>174</v>
      </c>
      <c r="F73" t="s">
        <v>434</v>
      </c>
      <c r="G73" t="s">
        <v>440</v>
      </c>
      <c r="H73" t="s">
        <v>157</v>
      </c>
      <c r="I73" s="164">
        <v>12.3</v>
      </c>
      <c r="J73" s="164">
        <v>23.95</v>
      </c>
      <c r="K73" s="1"/>
    </row>
    <row r="74" spans="5:13" x14ac:dyDescent="0.35">
      <c r="E74" t="s">
        <v>176</v>
      </c>
      <c r="F74" t="s">
        <v>177</v>
      </c>
      <c r="G74" t="s">
        <v>35</v>
      </c>
      <c r="H74" t="s">
        <v>155</v>
      </c>
      <c r="I74" s="164">
        <v>12.48</v>
      </c>
      <c r="J74" s="164">
        <v>23.65</v>
      </c>
      <c r="K74" s="1">
        <v>42825</v>
      </c>
      <c r="L74" t="s">
        <v>429</v>
      </c>
      <c r="M74" t="s">
        <v>447</v>
      </c>
    </row>
    <row r="75" spans="5:13" x14ac:dyDescent="0.35">
      <c r="E75" t="s">
        <v>176</v>
      </c>
      <c r="F75" t="s">
        <v>178</v>
      </c>
      <c r="G75" t="s">
        <v>343</v>
      </c>
      <c r="H75" t="s">
        <v>165</v>
      </c>
      <c r="I75" s="164">
        <v>9.5500000000000007</v>
      </c>
      <c r="J75" s="164">
        <v>28.82</v>
      </c>
      <c r="K75" s="1">
        <v>42825</v>
      </c>
      <c r="L75" t="s">
        <v>424</v>
      </c>
      <c r="M75" t="s">
        <v>444</v>
      </c>
    </row>
    <row r="76" spans="5:13" x14ac:dyDescent="0.35">
      <c r="E76" t="s">
        <v>448</v>
      </c>
      <c r="F76" t="s">
        <v>449</v>
      </c>
      <c r="G76" t="s">
        <v>450</v>
      </c>
      <c r="H76" t="s">
        <v>155</v>
      </c>
      <c r="I76" s="164">
        <v>10.53</v>
      </c>
      <c r="J76" s="164">
        <v>24.71</v>
      </c>
      <c r="K76" s="1">
        <v>42825</v>
      </c>
      <c r="L76" t="s">
        <v>426</v>
      </c>
      <c r="M76" t="s">
        <v>445</v>
      </c>
    </row>
    <row r="77" spans="5:13" x14ac:dyDescent="0.35">
      <c r="E77" t="s">
        <v>180</v>
      </c>
      <c r="F77" t="s">
        <v>181</v>
      </c>
      <c r="G77" t="s">
        <v>39</v>
      </c>
      <c r="H77" t="s">
        <v>155</v>
      </c>
      <c r="I77" s="164">
        <v>141.6</v>
      </c>
      <c r="J77" s="164">
        <v>177.7</v>
      </c>
      <c r="K77" s="1">
        <v>42825</v>
      </c>
      <c r="L77" t="s">
        <v>429</v>
      </c>
      <c r="M77" t="s">
        <v>447</v>
      </c>
    </row>
    <row r="78" spans="5:13" x14ac:dyDescent="0.35">
      <c r="E78" t="s">
        <v>182</v>
      </c>
      <c r="F78" t="s">
        <v>183</v>
      </c>
      <c r="G78" t="s">
        <v>41</v>
      </c>
      <c r="H78" t="s">
        <v>157</v>
      </c>
      <c r="I78" s="164">
        <v>95.75</v>
      </c>
      <c r="J78" s="164">
        <v>115.75</v>
      </c>
      <c r="K78" s="1">
        <v>42825</v>
      </c>
      <c r="L78" t="s">
        <v>435</v>
      </c>
      <c r="M78" t="s">
        <v>451</v>
      </c>
    </row>
    <row r="79" spans="5:13" x14ac:dyDescent="0.35">
      <c r="E79" t="s">
        <v>182</v>
      </c>
      <c r="F79" t="s">
        <v>184</v>
      </c>
      <c r="G79" t="s">
        <v>452</v>
      </c>
      <c r="H79" t="s">
        <v>157</v>
      </c>
      <c r="I79" s="164">
        <v>122.95</v>
      </c>
      <c r="J79" s="164">
        <v>160.75</v>
      </c>
      <c r="K79" s="1">
        <v>42825</v>
      </c>
      <c r="L79" t="s">
        <v>426</v>
      </c>
      <c r="M79" t="s">
        <v>445</v>
      </c>
    </row>
    <row r="80" spans="5:13" x14ac:dyDescent="0.35">
      <c r="G80" t="s">
        <v>453</v>
      </c>
      <c r="H80" t="s">
        <v>441</v>
      </c>
      <c r="I80" s="164">
        <v>122.95</v>
      </c>
      <c r="J80" s="164">
        <v>160.75</v>
      </c>
      <c r="K80" s="1">
        <v>42825</v>
      </c>
      <c r="L80" t="s">
        <v>426</v>
      </c>
      <c r="M80" t="s">
        <v>445</v>
      </c>
    </row>
    <row r="81" spans="5:13" x14ac:dyDescent="0.35">
      <c r="E81" t="s">
        <v>185</v>
      </c>
      <c r="F81" t="s">
        <v>186</v>
      </c>
      <c r="G81" t="s">
        <v>44</v>
      </c>
      <c r="H81" t="s">
        <v>165</v>
      </c>
      <c r="I81" s="164">
        <v>89.16</v>
      </c>
      <c r="J81" s="164">
        <v>112.93</v>
      </c>
      <c r="K81" s="1">
        <v>42825</v>
      </c>
      <c r="L81" t="s">
        <v>424</v>
      </c>
      <c r="M81" t="s">
        <v>444</v>
      </c>
    </row>
    <row r="82" spans="5:13" x14ac:dyDescent="0.35">
      <c r="E82" t="s">
        <v>185</v>
      </c>
      <c r="F82" t="s">
        <v>187</v>
      </c>
      <c r="G82" t="s">
        <v>120</v>
      </c>
      <c r="H82" t="s">
        <v>165</v>
      </c>
      <c r="I82" s="164">
        <v>85.22</v>
      </c>
      <c r="J82" s="164">
        <v>119.75</v>
      </c>
      <c r="K82" s="1">
        <v>42825</v>
      </c>
      <c r="L82" t="s">
        <v>426</v>
      </c>
      <c r="M82" t="s">
        <v>445</v>
      </c>
    </row>
    <row r="83" spans="5:13" x14ac:dyDescent="0.35">
      <c r="E83" t="s">
        <v>188</v>
      </c>
      <c r="F83" t="s">
        <v>189</v>
      </c>
      <c r="G83" t="s">
        <v>47</v>
      </c>
      <c r="H83" t="s">
        <v>155</v>
      </c>
      <c r="I83" s="164">
        <v>20.11</v>
      </c>
      <c r="J83" s="164">
        <v>62.79</v>
      </c>
      <c r="K83" s="1">
        <v>42825</v>
      </c>
      <c r="L83" t="s">
        <v>429</v>
      </c>
      <c r="M83" t="s">
        <v>447</v>
      </c>
    </row>
    <row r="84" spans="5:13" x14ac:dyDescent="0.35">
      <c r="E84" t="s">
        <v>190</v>
      </c>
      <c r="F84" t="s">
        <v>191</v>
      </c>
      <c r="G84" t="s">
        <v>49</v>
      </c>
      <c r="H84" t="s">
        <v>155</v>
      </c>
      <c r="I84" s="164">
        <v>114.25</v>
      </c>
      <c r="J84" s="164">
        <v>180.05</v>
      </c>
      <c r="K84" s="1">
        <v>42825</v>
      </c>
      <c r="L84" t="s">
        <v>429</v>
      </c>
      <c r="M84" t="s">
        <v>447</v>
      </c>
    </row>
    <row r="85" spans="5:13" x14ac:dyDescent="0.35">
      <c r="E85" t="s">
        <v>436</v>
      </c>
      <c r="F85" t="s">
        <v>193</v>
      </c>
      <c r="G85" t="s">
        <v>51</v>
      </c>
      <c r="H85" t="s">
        <v>157</v>
      </c>
      <c r="I85" s="164">
        <v>120.39</v>
      </c>
      <c r="J85" s="164">
        <v>159.58000000000001</v>
      </c>
      <c r="K85" s="1">
        <v>42825</v>
      </c>
      <c r="L85" t="s">
        <v>435</v>
      </c>
      <c r="M85" t="s">
        <v>451</v>
      </c>
    </row>
    <row r="86" spans="5:13" x14ac:dyDescent="0.35">
      <c r="E86" t="s">
        <v>192</v>
      </c>
      <c r="I86" s="164"/>
      <c r="J86" s="164"/>
      <c r="K86" s="1"/>
    </row>
    <row r="87" spans="5:13" x14ac:dyDescent="0.35">
      <c r="E87" t="s">
        <v>194</v>
      </c>
      <c r="F87" t="s">
        <v>195</v>
      </c>
      <c r="G87" t="s">
        <v>53</v>
      </c>
      <c r="H87" t="s">
        <v>155</v>
      </c>
      <c r="I87" s="164">
        <v>46.4</v>
      </c>
      <c r="J87" s="164">
        <v>78.900000000000006</v>
      </c>
      <c r="K87" s="1">
        <v>42825</v>
      </c>
      <c r="L87" t="s">
        <v>429</v>
      </c>
      <c r="M87" t="s">
        <v>447</v>
      </c>
    </row>
    <row r="88" spans="5:13" x14ac:dyDescent="0.35">
      <c r="E88" t="s">
        <v>196</v>
      </c>
      <c r="F88" t="s">
        <v>197</v>
      </c>
      <c r="G88" t="s">
        <v>55</v>
      </c>
      <c r="H88" t="s">
        <v>198</v>
      </c>
      <c r="I88" s="164">
        <v>66.489999999999995</v>
      </c>
      <c r="J88" s="164">
        <v>78.180000000000007</v>
      </c>
      <c r="K88" s="1">
        <v>42825</v>
      </c>
      <c r="L88" t="s">
        <v>429</v>
      </c>
      <c r="M88" t="s">
        <v>447</v>
      </c>
    </row>
    <row r="89" spans="5:13" x14ac:dyDescent="0.35">
      <c r="G89" t="s">
        <v>57</v>
      </c>
      <c r="H89" t="s">
        <v>437</v>
      </c>
      <c r="I89" s="164">
        <v>66.489999999999995</v>
      </c>
      <c r="J89" s="164">
        <v>78.180000000000007</v>
      </c>
      <c r="K89" s="1"/>
    </row>
    <row r="90" spans="5:13" x14ac:dyDescent="0.35">
      <c r="E90" t="s">
        <v>199</v>
      </c>
      <c r="F90" t="s">
        <v>201</v>
      </c>
      <c r="G90" t="s">
        <v>200</v>
      </c>
      <c r="H90" t="s">
        <v>155</v>
      </c>
      <c r="I90" s="164">
        <v>86.75</v>
      </c>
      <c r="J90" s="164">
        <v>109.73</v>
      </c>
      <c r="K90" s="1">
        <v>42825</v>
      </c>
      <c r="L90" t="s">
        <v>426</v>
      </c>
      <c r="M90" t="s">
        <v>445</v>
      </c>
    </row>
    <row r="91" spans="5:13" x14ac:dyDescent="0.35">
      <c r="E91" t="s">
        <v>454</v>
      </c>
      <c r="F91" t="s">
        <v>202</v>
      </c>
      <c r="G91" t="s">
        <v>58</v>
      </c>
      <c r="H91" t="s">
        <v>157</v>
      </c>
      <c r="I91" s="164">
        <v>19.690000000000001</v>
      </c>
      <c r="J91" s="164">
        <v>29.73</v>
      </c>
      <c r="K91" s="1">
        <v>42825</v>
      </c>
      <c r="L91" t="s">
        <v>424</v>
      </c>
      <c r="M91" t="s">
        <v>444</v>
      </c>
    </row>
    <row r="92" spans="5:13" x14ac:dyDescent="0.35">
      <c r="G92" t="s">
        <v>203</v>
      </c>
      <c r="H92" t="s">
        <v>155</v>
      </c>
      <c r="I92" s="164">
        <v>19.690000000000001</v>
      </c>
      <c r="J92" s="164">
        <v>29.73</v>
      </c>
      <c r="K92" s="1"/>
    </row>
    <row r="93" spans="5:13" x14ac:dyDescent="0.35">
      <c r="E93" t="s">
        <v>205</v>
      </c>
      <c r="F93" t="s">
        <v>206</v>
      </c>
      <c r="G93" t="s">
        <v>61</v>
      </c>
      <c r="H93" t="s">
        <v>155</v>
      </c>
      <c r="I93" s="164">
        <v>31.98</v>
      </c>
      <c r="J93" s="164">
        <v>38.61</v>
      </c>
      <c r="K93" s="1">
        <v>42825</v>
      </c>
      <c r="L93" t="s">
        <v>426</v>
      </c>
      <c r="M93" t="s">
        <v>445</v>
      </c>
    </row>
    <row r="94" spans="5:13" x14ac:dyDescent="0.35">
      <c r="G94" t="s">
        <v>438</v>
      </c>
      <c r="H94" t="s">
        <v>157</v>
      </c>
      <c r="I94" s="164">
        <v>31.98</v>
      </c>
      <c r="J94" s="164">
        <v>38.61</v>
      </c>
      <c r="K94" s="1"/>
    </row>
    <row r="95" spans="5:13" x14ac:dyDescent="0.35">
      <c r="E95" t="s">
        <v>205</v>
      </c>
      <c r="F95" t="s">
        <v>207</v>
      </c>
      <c r="G95" t="s">
        <v>63</v>
      </c>
      <c r="H95" t="s">
        <v>155</v>
      </c>
      <c r="I95" s="164">
        <v>31.37</v>
      </c>
      <c r="J95" s="164">
        <v>43.42</v>
      </c>
      <c r="K95" s="1">
        <v>42825</v>
      </c>
      <c r="L95" t="s">
        <v>424</v>
      </c>
      <c r="M95" t="s">
        <v>444</v>
      </c>
    </row>
    <row r="96" spans="5:13" x14ac:dyDescent="0.35">
      <c r="G96" t="s">
        <v>442</v>
      </c>
      <c r="H96" t="s">
        <v>439</v>
      </c>
      <c r="I96" s="164">
        <v>31.37</v>
      </c>
      <c r="J96" s="164">
        <v>43.42</v>
      </c>
      <c r="K96" s="1"/>
    </row>
    <row r="97" spans="5:13" x14ac:dyDescent="0.35">
      <c r="E97" t="s">
        <v>208</v>
      </c>
      <c r="F97" t="s">
        <v>209</v>
      </c>
      <c r="G97" t="s">
        <v>64</v>
      </c>
      <c r="H97" t="s">
        <v>155</v>
      </c>
      <c r="I97" s="164">
        <v>88.34</v>
      </c>
      <c r="J97" s="164">
        <v>107.67</v>
      </c>
      <c r="K97" s="1">
        <v>42825</v>
      </c>
      <c r="L97" t="s">
        <v>429</v>
      </c>
      <c r="M97" t="s">
        <v>447</v>
      </c>
    </row>
    <row r="98" spans="5:13" x14ac:dyDescent="0.35">
      <c r="I98" s="164"/>
      <c r="J98" s="164"/>
      <c r="K98" s="1"/>
    </row>
    <row r="99" spans="5:13" x14ac:dyDescent="0.35">
      <c r="E99" t="s">
        <v>501</v>
      </c>
      <c r="I99" s="164"/>
      <c r="J99" s="164"/>
      <c r="K99" s="1"/>
    </row>
    <row r="100" spans="5:13" x14ac:dyDescent="0.35">
      <c r="I100" s="164"/>
      <c r="J100" s="164"/>
      <c r="K100" s="1"/>
    </row>
    <row r="101" spans="5:13" x14ac:dyDescent="0.35">
      <c r="I101" s="164"/>
      <c r="J101" s="164"/>
      <c r="K101" s="1"/>
    </row>
    <row r="102" spans="5:13" x14ac:dyDescent="0.35">
      <c r="I102" s="164"/>
      <c r="J102" s="164"/>
      <c r="K102" s="1"/>
    </row>
    <row r="103" spans="5:13" x14ac:dyDescent="0.35">
      <c r="E103" t="s">
        <v>487</v>
      </c>
      <c r="I103" s="164"/>
      <c r="J103" s="164"/>
      <c r="K103" s="1"/>
    </row>
    <row r="104" spans="5:13" x14ac:dyDescent="0.35">
      <c r="I104" s="164"/>
      <c r="J104" s="164"/>
      <c r="K104" s="1"/>
    </row>
    <row r="105" spans="5:13" x14ac:dyDescent="0.35">
      <c r="E105" t="s">
        <v>487</v>
      </c>
      <c r="I105" s="164"/>
      <c r="J105" s="164"/>
      <c r="K105" s="1"/>
    </row>
    <row r="106" spans="5:13" x14ac:dyDescent="0.35">
      <c r="E106" t="s">
        <v>98</v>
      </c>
      <c r="F106" t="s">
        <v>151</v>
      </c>
      <c r="G106" t="s">
        <v>150</v>
      </c>
      <c r="H106" t="s">
        <v>152</v>
      </c>
      <c r="I106" s="164" t="s">
        <v>419</v>
      </c>
      <c r="J106" s="164" t="s">
        <v>420</v>
      </c>
      <c r="K106" s="1" t="s">
        <v>421</v>
      </c>
      <c r="L106" t="s">
        <v>422</v>
      </c>
      <c r="M106" t="s">
        <v>423</v>
      </c>
    </row>
    <row r="107" spans="5:13" x14ac:dyDescent="0.35">
      <c r="E107" t="s">
        <v>502</v>
      </c>
      <c r="F107" t="s">
        <v>170</v>
      </c>
      <c r="G107" t="s">
        <v>503</v>
      </c>
      <c r="H107" t="s">
        <v>157</v>
      </c>
      <c r="I107" s="164">
        <v>25.73</v>
      </c>
      <c r="J107" s="164">
        <v>66.91</v>
      </c>
      <c r="K107" s="1">
        <v>42551</v>
      </c>
      <c r="L107" t="s">
        <v>429</v>
      </c>
      <c r="M107" t="s">
        <v>504</v>
      </c>
    </row>
    <row r="108" spans="5:13" x14ac:dyDescent="0.35">
      <c r="G108" t="s">
        <v>505</v>
      </c>
      <c r="H108" t="s">
        <v>155</v>
      </c>
      <c r="I108" s="164">
        <v>25.73</v>
      </c>
      <c r="J108" s="164">
        <v>61.77</v>
      </c>
      <c r="K108" s="1"/>
    </row>
    <row r="109" spans="5:13" x14ac:dyDescent="0.35">
      <c r="E109" t="s">
        <v>506</v>
      </c>
      <c r="F109" t="s">
        <v>171</v>
      </c>
      <c r="G109" t="s">
        <v>507</v>
      </c>
      <c r="H109" t="s">
        <v>155</v>
      </c>
      <c r="I109" s="164">
        <v>25.73</v>
      </c>
      <c r="J109" s="164">
        <v>63.72</v>
      </c>
      <c r="K109" s="1">
        <v>42551</v>
      </c>
      <c r="L109" t="s">
        <v>426</v>
      </c>
      <c r="M109" t="s">
        <v>508</v>
      </c>
    </row>
    <row r="110" spans="5:13" x14ac:dyDescent="0.35">
      <c r="G110" t="s">
        <v>509</v>
      </c>
      <c r="H110" t="s">
        <v>157</v>
      </c>
      <c r="I110" s="164">
        <v>27.68</v>
      </c>
      <c r="J110" s="164">
        <v>63.1</v>
      </c>
      <c r="K110" s="1"/>
    </row>
    <row r="111" spans="5:13" x14ac:dyDescent="0.35">
      <c r="E111" t="s">
        <v>510</v>
      </c>
      <c r="F111" t="s">
        <v>377</v>
      </c>
      <c r="G111" t="s">
        <v>511</v>
      </c>
      <c r="H111" t="s">
        <v>155</v>
      </c>
      <c r="I111" s="164">
        <v>53.78</v>
      </c>
      <c r="J111" s="164">
        <v>92.5</v>
      </c>
      <c r="K111" s="1">
        <v>42551</v>
      </c>
      <c r="L111" t="s">
        <v>426</v>
      </c>
      <c r="M111" t="s">
        <v>508</v>
      </c>
    </row>
    <row r="112" spans="5:13" x14ac:dyDescent="0.35">
      <c r="G112" t="s">
        <v>431</v>
      </c>
      <c r="H112" t="s">
        <v>157</v>
      </c>
      <c r="I112" s="164">
        <v>54.32</v>
      </c>
      <c r="J112" s="164">
        <v>92.5</v>
      </c>
      <c r="K112" s="1"/>
    </row>
    <row r="113" spans="5:13" x14ac:dyDescent="0.35">
      <c r="E113" t="s">
        <v>512</v>
      </c>
      <c r="F113" t="s">
        <v>173</v>
      </c>
      <c r="G113" t="s">
        <v>513</v>
      </c>
      <c r="H113" t="s">
        <v>155</v>
      </c>
      <c r="I113" s="164">
        <v>23.78</v>
      </c>
      <c r="J113" s="164">
        <v>61.22</v>
      </c>
      <c r="K113" s="1">
        <v>42551</v>
      </c>
      <c r="L113" t="s">
        <v>429</v>
      </c>
      <c r="M113" t="s">
        <v>504</v>
      </c>
    </row>
    <row r="114" spans="5:13" x14ac:dyDescent="0.35">
      <c r="G114" t="s">
        <v>514</v>
      </c>
      <c r="H114" t="s">
        <v>515</v>
      </c>
      <c r="I114" s="164">
        <v>24.16</v>
      </c>
      <c r="J114" s="164">
        <v>59.09</v>
      </c>
      <c r="K114" s="1"/>
    </row>
    <row r="115" spans="5:13" x14ac:dyDescent="0.35">
      <c r="E115" t="s">
        <v>512</v>
      </c>
      <c r="F115" t="s">
        <v>516</v>
      </c>
      <c r="G115" t="s">
        <v>517</v>
      </c>
      <c r="H115" t="s">
        <v>155</v>
      </c>
      <c r="I115" s="164">
        <v>24.16</v>
      </c>
      <c r="J115" s="164">
        <v>52.5</v>
      </c>
      <c r="K115" s="1">
        <v>42551</v>
      </c>
      <c r="L115" t="s">
        <v>426</v>
      </c>
      <c r="M115" t="s">
        <v>508</v>
      </c>
    </row>
    <row r="116" spans="5:13" x14ac:dyDescent="0.35">
      <c r="G116" t="s">
        <v>518</v>
      </c>
      <c r="H116" t="s">
        <v>157</v>
      </c>
      <c r="I116" s="164">
        <v>27.73</v>
      </c>
      <c r="J116" s="164">
        <v>52.5</v>
      </c>
      <c r="K116" s="1"/>
    </row>
    <row r="117" spans="5:13" x14ac:dyDescent="0.35">
      <c r="E117" t="s">
        <v>519</v>
      </c>
      <c r="F117" t="s">
        <v>181</v>
      </c>
      <c r="G117" t="s">
        <v>39</v>
      </c>
      <c r="H117" t="s">
        <v>155</v>
      </c>
      <c r="I117" s="164">
        <v>119.04</v>
      </c>
      <c r="J117" s="164">
        <v>177.7</v>
      </c>
      <c r="K117" s="1">
        <v>42551</v>
      </c>
      <c r="L117" t="s">
        <v>429</v>
      </c>
      <c r="M117" t="s">
        <v>504</v>
      </c>
    </row>
    <row r="118" spans="5:13" x14ac:dyDescent="0.35">
      <c r="E118" t="s">
        <v>520</v>
      </c>
      <c r="F118" t="s">
        <v>189</v>
      </c>
      <c r="G118" t="s">
        <v>47</v>
      </c>
      <c r="H118" t="s">
        <v>521</v>
      </c>
      <c r="I118" s="164">
        <v>40</v>
      </c>
      <c r="J118" s="164">
        <v>62.79</v>
      </c>
      <c r="K118" s="1">
        <v>42551</v>
      </c>
      <c r="L118" t="s">
        <v>429</v>
      </c>
      <c r="M118" t="s">
        <v>504</v>
      </c>
    </row>
    <row r="119" spans="5:13" x14ac:dyDescent="0.35">
      <c r="E119" t="s">
        <v>522</v>
      </c>
      <c r="F119" t="s">
        <v>187</v>
      </c>
      <c r="G119" t="s">
        <v>120</v>
      </c>
      <c r="H119" t="s">
        <v>165</v>
      </c>
      <c r="I119" s="164">
        <v>71.650000000000006</v>
      </c>
      <c r="J119" s="164">
        <v>117.41800000000001</v>
      </c>
      <c r="K119" s="1">
        <v>42551</v>
      </c>
      <c r="L119" t="s">
        <v>426</v>
      </c>
      <c r="M119" t="s">
        <v>508</v>
      </c>
    </row>
    <row r="120" spans="5:13" x14ac:dyDescent="0.35">
      <c r="E120" t="s">
        <v>522</v>
      </c>
      <c r="F120" t="s">
        <v>523</v>
      </c>
      <c r="G120" t="s">
        <v>44</v>
      </c>
      <c r="H120" t="s">
        <v>165</v>
      </c>
      <c r="I120" s="164">
        <v>74.334000000000003</v>
      </c>
      <c r="J120" s="164">
        <v>112.93</v>
      </c>
      <c r="K120" s="1">
        <v>42551</v>
      </c>
      <c r="L120" t="s">
        <v>72</v>
      </c>
      <c r="M120" t="s">
        <v>524</v>
      </c>
    </row>
    <row r="121" spans="5:13" x14ac:dyDescent="0.35">
      <c r="E121" t="s">
        <v>182</v>
      </c>
      <c r="F121" t="s">
        <v>183</v>
      </c>
      <c r="G121" t="s">
        <v>41</v>
      </c>
      <c r="H121" t="s">
        <v>157</v>
      </c>
      <c r="I121" s="164">
        <v>85.54</v>
      </c>
      <c r="J121" s="164">
        <v>115.75</v>
      </c>
      <c r="K121" s="1">
        <v>42551</v>
      </c>
      <c r="L121" t="s">
        <v>435</v>
      </c>
      <c r="M121" t="s">
        <v>525</v>
      </c>
    </row>
    <row r="122" spans="5:13" x14ac:dyDescent="0.35">
      <c r="E122" t="s">
        <v>182</v>
      </c>
      <c r="F122" t="s">
        <v>184</v>
      </c>
      <c r="G122" t="s">
        <v>452</v>
      </c>
      <c r="H122" t="s">
        <v>157</v>
      </c>
      <c r="I122" s="164">
        <v>116.54</v>
      </c>
      <c r="J122" s="164">
        <v>160.75</v>
      </c>
      <c r="K122" s="1">
        <v>42551</v>
      </c>
      <c r="L122" t="s">
        <v>426</v>
      </c>
      <c r="M122" t="s">
        <v>508</v>
      </c>
    </row>
    <row r="123" spans="5:13" x14ac:dyDescent="0.35">
      <c r="G123" t="s">
        <v>453</v>
      </c>
      <c r="H123" t="s">
        <v>441</v>
      </c>
      <c r="I123" s="164">
        <v>117.49</v>
      </c>
      <c r="J123" s="164">
        <v>160.75</v>
      </c>
      <c r="K123" s="1"/>
    </row>
    <row r="124" spans="5:13" x14ac:dyDescent="0.35">
      <c r="E124" t="s">
        <v>436</v>
      </c>
      <c r="F124" t="s">
        <v>527</v>
      </c>
      <c r="G124" t="s">
        <v>51</v>
      </c>
      <c r="H124" t="s">
        <v>528</v>
      </c>
      <c r="I124" s="164">
        <v>96.13</v>
      </c>
      <c r="J124" s="164">
        <v>159.57</v>
      </c>
      <c r="K124" s="1">
        <v>42551</v>
      </c>
      <c r="L124" t="s">
        <v>435</v>
      </c>
      <c r="M124" t="s">
        <v>525</v>
      </c>
    </row>
    <row r="125" spans="5:13" x14ac:dyDescent="0.35">
      <c r="E125" t="s">
        <v>526</v>
      </c>
      <c r="I125" s="164"/>
      <c r="J125" s="164"/>
      <c r="K125" s="1"/>
    </row>
    <row r="126" spans="5:13" x14ac:dyDescent="0.35">
      <c r="E126" t="s">
        <v>194</v>
      </c>
      <c r="F126" t="s">
        <v>195</v>
      </c>
      <c r="G126" t="s">
        <v>359</v>
      </c>
      <c r="H126" t="s">
        <v>528</v>
      </c>
      <c r="I126" s="164">
        <v>26.15</v>
      </c>
      <c r="J126" s="164">
        <v>78.900000000000006</v>
      </c>
      <c r="K126" s="1">
        <v>42551</v>
      </c>
      <c r="L126" t="s">
        <v>429</v>
      </c>
      <c r="M126" t="s">
        <v>504</v>
      </c>
    </row>
    <row r="127" spans="5:13" x14ac:dyDescent="0.35">
      <c r="G127" t="s">
        <v>53</v>
      </c>
      <c r="H127" t="s">
        <v>529</v>
      </c>
      <c r="I127" s="164">
        <v>26.15</v>
      </c>
      <c r="J127" s="164">
        <v>78.900000000000006</v>
      </c>
      <c r="K127" s="1"/>
    </row>
    <row r="128" spans="5:13" x14ac:dyDescent="0.35">
      <c r="E128" t="s">
        <v>530</v>
      </c>
      <c r="F128" t="s">
        <v>531</v>
      </c>
      <c r="G128" t="s">
        <v>203</v>
      </c>
      <c r="H128" t="s">
        <v>155</v>
      </c>
      <c r="I128" s="164">
        <v>12.271000000000001</v>
      </c>
      <c r="J128" s="164">
        <v>29.73</v>
      </c>
      <c r="K128" s="1">
        <v>42551</v>
      </c>
      <c r="L128" t="s">
        <v>72</v>
      </c>
      <c r="M128" t="s">
        <v>524</v>
      </c>
    </row>
    <row r="129" spans="5:13" x14ac:dyDescent="0.35">
      <c r="G129" t="s">
        <v>58</v>
      </c>
      <c r="H129" t="s">
        <v>157</v>
      </c>
      <c r="I129" s="164">
        <v>12.464</v>
      </c>
      <c r="J129" s="164">
        <v>29.73</v>
      </c>
      <c r="K129" s="1"/>
    </row>
    <row r="130" spans="5:13" x14ac:dyDescent="0.35">
      <c r="E130" t="s">
        <v>205</v>
      </c>
      <c r="F130" t="s">
        <v>532</v>
      </c>
      <c r="G130" t="s">
        <v>63</v>
      </c>
      <c r="H130" t="s">
        <v>155</v>
      </c>
      <c r="I130" s="164">
        <v>23.45</v>
      </c>
      <c r="J130" s="164">
        <v>43.42</v>
      </c>
      <c r="K130" s="1">
        <v>42551</v>
      </c>
      <c r="L130" t="s">
        <v>72</v>
      </c>
      <c r="M130" t="s">
        <v>524</v>
      </c>
    </row>
    <row r="131" spans="5:13" x14ac:dyDescent="0.35">
      <c r="G131" t="s">
        <v>442</v>
      </c>
      <c r="H131" t="s">
        <v>439</v>
      </c>
      <c r="I131" s="164">
        <v>20.175999999999998</v>
      </c>
      <c r="J131" s="164">
        <v>43.42</v>
      </c>
      <c r="K131" s="1"/>
    </row>
    <row r="132" spans="5:13" x14ac:dyDescent="0.35">
      <c r="E132" t="s">
        <v>205</v>
      </c>
      <c r="F132" t="s">
        <v>206</v>
      </c>
      <c r="G132" t="s">
        <v>61</v>
      </c>
      <c r="H132" t="s">
        <v>155</v>
      </c>
      <c r="I132" s="164">
        <v>23.45</v>
      </c>
      <c r="J132" s="164">
        <v>37.549999999999997</v>
      </c>
      <c r="K132" s="1">
        <v>42551</v>
      </c>
      <c r="L132" t="s">
        <v>426</v>
      </c>
      <c r="M132" t="s">
        <v>508</v>
      </c>
    </row>
    <row r="133" spans="5:13" x14ac:dyDescent="0.35">
      <c r="G133" t="s">
        <v>438</v>
      </c>
      <c r="H133" t="s">
        <v>157</v>
      </c>
      <c r="I133" s="164">
        <v>20.18</v>
      </c>
      <c r="J133" s="164">
        <v>37.549999999999997</v>
      </c>
      <c r="K133" s="1"/>
    </row>
    <row r="134" spans="5:13" x14ac:dyDescent="0.35">
      <c r="E134" t="s">
        <v>533</v>
      </c>
      <c r="F134" t="s">
        <v>209</v>
      </c>
      <c r="G134" t="s">
        <v>64</v>
      </c>
      <c r="H134" t="s">
        <v>155</v>
      </c>
      <c r="I134" s="164">
        <v>66.36</v>
      </c>
      <c r="J134" s="164">
        <v>107.67</v>
      </c>
      <c r="K134" s="1">
        <v>42551</v>
      </c>
      <c r="L134" t="s">
        <v>429</v>
      </c>
      <c r="M134" t="s">
        <v>504</v>
      </c>
    </row>
    <row r="135" spans="5:13" x14ac:dyDescent="0.35">
      <c r="E135" t="s">
        <v>534</v>
      </c>
      <c r="F135" t="s">
        <v>535</v>
      </c>
      <c r="G135" t="s">
        <v>536</v>
      </c>
      <c r="H135" t="s">
        <v>155</v>
      </c>
      <c r="I135" s="164">
        <v>117.12</v>
      </c>
      <c r="J135" s="164">
        <v>187.89</v>
      </c>
      <c r="K135" s="1">
        <v>42551</v>
      </c>
      <c r="L135" t="s">
        <v>429</v>
      </c>
      <c r="M135" t="s">
        <v>504</v>
      </c>
    </row>
    <row r="136" spans="5:13" x14ac:dyDescent="0.35">
      <c r="I136" s="164"/>
      <c r="J136" s="164"/>
      <c r="K136" s="1"/>
    </row>
    <row r="137" spans="5:13" x14ac:dyDescent="0.35">
      <c r="E137" t="s">
        <v>501</v>
      </c>
      <c r="I137" s="164"/>
      <c r="J137" s="164"/>
      <c r="K137" s="1"/>
    </row>
    <row r="138" spans="5:13" x14ac:dyDescent="0.35">
      <c r="I138" s="164"/>
      <c r="J138" s="164"/>
      <c r="K138" s="1"/>
    </row>
    <row r="139" spans="5:13" x14ac:dyDescent="0.35">
      <c r="I139" s="164"/>
      <c r="J139" s="164"/>
      <c r="K139" s="1"/>
    </row>
    <row r="140" spans="5:13" x14ac:dyDescent="0.35">
      <c r="I140" s="164"/>
      <c r="J140" s="164"/>
      <c r="K140" s="1"/>
    </row>
    <row r="141" spans="5:13" x14ac:dyDescent="0.35">
      <c r="E141" t="s">
        <v>488</v>
      </c>
      <c r="I141" s="164"/>
      <c r="J141" s="164"/>
      <c r="K141" s="1"/>
    </row>
    <row r="142" spans="5:13" x14ac:dyDescent="0.35">
      <c r="I142" s="164"/>
      <c r="J142" s="164"/>
      <c r="K142" s="1"/>
    </row>
    <row r="143" spans="5:13" x14ac:dyDescent="0.35">
      <c r="E143" t="s">
        <v>537</v>
      </c>
      <c r="I143" s="164"/>
      <c r="J143" s="164"/>
      <c r="K143" s="1"/>
    </row>
    <row r="144" spans="5:13" x14ac:dyDescent="0.35">
      <c r="I144" s="164"/>
      <c r="J144" s="164"/>
      <c r="K144" s="1"/>
    </row>
    <row r="145" spans="5:13" x14ac:dyDescent="0.35">
      <c r="E145" t="s">
        <v>488</v>
      </c>
      <c r="I145" s="164"/>
      <c r="J145" s="164"/>
      <c r="K145" s="1"/>
    </row>
    <row r="146" spans="5:13" x14ac:dyDescent="0.35">
      <c r="E146" t="s">
        <v>98</v>
      </c>
      <c r="F146" t="s">
        <v>151</v>
      </c>
      <c r="G146" t="s">
        <v>150</v>
      </c>
      <c r="H146" t="s">
        <v>152</v>
      </c>
      <c r="I146" s="164" t="s">
        <v>419</v>
      </c>
      <c r="J146" s="164" t="s">
        <v>420</v>
      </c>
      <c r="K146" s="1" t="s">
        <v>421</v>
      </c>
      <c r="L146" t="s">
        <v>422</v>
      </c>
      <c r="M146" t="s">
        <v>423</v>
      </c>
    </row>
    <row r="147" spans="5:13" x14ac:dyDescent="0.35">
      <c r="E147" t="s">
        <v>538</v>
      </c>
      <c r="F147" t="s">
        <v>540</v>
      </c>
      <c r="G147" t="s">
        <v>542</v>
      </c>
      <c r="H147" t="s">
        <v>168</v>
      </c>
      <c r="I147" s="164">
        <v>13.77</v>
      </c>
      <c r="J147" s="164">
        <v>16.622</v>
      </c>
      <c r="K147" s="1">
        <v>42794</v>
      </c>
      <c r="L147" t="s">
        <v>424</v>
      </c>
      <c r="M147" t="s">
        <v>543</v>
      </c>
    </row>
    <row r="148" spans="5:13" x14ac:dyDescent="0.35">
      <c r="E148" t="s">
        <v>539</v>
      </c>
      <c r="F148" t="s">
        <v>541</v>
      </c>
      <c r="I148" s="164"/>
      <c r="J148" s="164"/>
      <c r="K148" s="1"/>
    </row>
    <row r="149" spans="5:13" x14ac:dyDescent="0.35">
      <c r="E149" t="s">
        <v>538</v>
      </c>
      <c r="F149" t="s">
        <v>540</v>
      </c>
      <c r="G149" t="s">
        <v>547</v>
      </c>
      <c r="H149" t="s">
        <v>157</v>
      </c>
      <c r="I149" s="164">
        <v>19.143000000000001</v>
      </c>
      <c r="J149" s="164">
        <v>23.167000000000002</v>
      </c>
      <c r="K149" s="1">
        <v>42794</v>
      </c>
      <c r="L149" t="s">
        <v>424</v>
      </c>
      <c r="M149" t="s">
        <v>543</v>
      </c>
    </row>
    <row r="150" spans="5:13" x14ac:dyDescent="0.35">
      <c r="E150" t="s">
        <v>544</v>
      </c>
      <c r="F150" t="s">
        <v>541</v>
      </c>
      <c r="I150" s="164"/>
      <c r="J150" s="164"/>
      <c r="K150" s="1"/>
    </row>
    <row r="151" spans="5:13" x14ac:dyDescent="0.35">
      <c r="F151" t="s">
        <v>545</v>
      </c>
      <c r="I151" s="164"/>
      <c r="J151" s="164"/>
      <c r="K151" s="1"/>
    </row>
    <row r="152" spans="5:13" x14ac:dyDescent="0.35">
      <c r="F152" t="s">
        <v>546</v>
      </c>
      <c r="I152" s="164"/>
      <c r="J152" s="164"/>
      <c r="K152" s="1"/>
    </row>
    <row r="153" spans="5:13" x14ac:dyDescent="0.35">
      <c r="E153" t="s">
        <v>538</v>
      </c>
      <c r="F153" t="s">
        <v>540</v>
      </c>
      <c r="G153" t="s">
        <v>143</v>
      </c>
      <c r="H153" t="s">
        <v>157</v>
      </c>
      <c r="I153" s="164">
        <v>14.925000000000001</v>
      </c>
      <c r="J153" s="164">
        <v>17.97</v>
      </c>
      <c r="K153" s="1">
        <v>42794</v>
      </c>
      <c r="L153" t="s">
        <v>424</v>
      </c>
      <c r="M153" t="s">
        <v>543</v>
      </c>
    </row>
    <row r="154" spans="5:13" x14ac:dyDescent="0.35">
      <c r="E154" t="s">
        <v>548</v>
      </c>
      <c r="F154" t="s">
        <v>541</v>
      </c>
      <c r="I154" s="164"/>
      <c r="J154" s="164"/>
      <c r="K154" s="1"/>
    </row>
    <row r="155" spans="5:13" x14ac:dyDescent="0.35">
      <c r="F155" t="s">
        <v>549</v>
      </c>
      <c r="G155" t="s">
        <v>550</v>
      </c>
      <c r="H155" t="s">
        <v>155</v>
      </c>
      <c r="I155" s="164">
        <v>15.818</v>
      </c>
      <c r="J155" s="164">
        <v>18.486999999999998</v>
      </c>
      <c r="K155" s="1"/>
    </row>
    <row r="156" spans="5:13" x14ac:dyDescent="0.35">
      <c r="E156" t="s">
        <v>538</v>
      </c>
      <c r="F156" t="s">
        <v>551</v>
      </c>
      <c r="G156" t="s">
        <v>553</v>
      </c>
      <c r="H156" t="s">
        <v>515</v>
      </c>
      <c r="I156" s="164">
        <v>14.43</v>
      </c>
      <c r="J156" s="164">
        <v>16.82</v>
      </c>
      <c r="K156" s="1">
        <v>42794</v>
      </c>
      <c r="L156" t="s">
        <v>426</v>
      </c>
      <c r="M156" t="s">
        <v>554</v>
      </c>
    </row>
    <row r="157" spans="5:13" x14ac:dyDescent="0.35">
      <c r="E157" t="s">
        <v>548</v>
      </c>
      <c r="F157" t="s">
        <v>541</v>
      </c>
      <c r="I157" s="164"/>
      <c r="J157" s="164"/>
      <c r="K157" s="1"/>
    </row>
    <row r="158" spans="5:13" x14ac:dyDescent="0.35">
      <c r="F158" t="s">
        <v>552</v>
      </c>
      <c r="I158" s="164"/>
      <c r="J158" s="164"/>
      <c r="K158" s="1"/>
    </row>
    <row r="159" spans="5:13" x14ac:dyDescent="0.35">
      <c r="E159" t="s">
        <v>538</v>
      </c>
      <c r="F159" t="s">
        <v>306</v>
      </c>
      <c r="G159" t="s">
        <v>555</v>
      </c>
      <c r="H159" t="s">
        <v>168</v>
      </c>
      <c r="I159" s="164">
        <v>13.55</v>
      </c>
      <c r="J159" s="164">
        <v>15.77</v>
      </c>
      <c r="K159" s="1">
        <v>42794</v>
      </c>
      <c r="L159" t="s">
        <v>426</v>
      </c>
      <c r="M159" t="s">
        <v>554</v>
      </c>
    </row>
    <row r="160" spans="5:13" x14ac:dyDescent="0.35">
      <c r="E160" t="s">
        <v>548</v>
      </c>
      <c r="F160" t="s">
        <v>541</v>
      </c>
      <c r="I160" s="164"/>
      <c r="J160" s="164"/>
      <c r="K160" s="1"/>
    </row>
    <row r="161" spans="5:13" x14ac:dyDescent="0.35">
      <c r="E161" t="s">
        <v>538</v>
      </c>
      <c r="F161" t="s">
        <v>557</v>
      </c>
      <c r="G161" t="s">
        <v>558</v>
      </c>
      <c r="H161" t="s">
        <v>168</v>
      </c>
      <c r="I161" s="164">
        <v>7.24</v>
      </c>
      <c r="J161" s="164">
        <v>14.41</v>
      </c>
      <c r="K161" s="1">
        <v>42794</v>
      </c>
      <c r="L161" t="s">
        <v>559</v>
      </c>
      <c r="M161" t="s">
        <v>560</v>
      </c>
    </row>
    <row r="162" spans="5:13" x14ac:dyDescent="0.35">
      <c r="E162" t="s">
        <v>556</v>
      </c>
      <c r="I162" s="164"/>
      <c r="J162" s="164"/>
      <c r="K162" s="1"/>
    </row>
    <row r="163" spans="5:13" x14ac:dyDescent="0.35">
      <c r="E163" t="s">
        <v>538</v>
      </c>
      <c r="F163" t="s">
        <v>562</v>
      </c>
      <c r="G163" t="s">
        <v>563</v>
      </c>
      <c r="H163" t="s">
        <v>564</v>
      </c>
      <c r="I163" s="164">
        <v>18.88</v>
      </c>
      <c r="J163" s="164">
        <v>23.7</v>
      </c>
      <c r="K163" s="1">
        <v>42794</v>
      </c>
      <c r="L163" t="s">
        <v>565</v>
      </c>
      <c r="M163" t="s">
        <v>566</v>
      </c>
    </row>
    <row r="164" spans="5:13" x14ac:dyDescent="0.35">
      <c r="E164" t="s">
        <v>561</v>
      </c>
      <c r="F164" t="s">
        <v>541</v>
      </c>
      <c r="I164" s="164"/>
      <c r="J164" s="164"/>
      <c r="K164" s="1"/>
    </row>
    <row r="165" spans="5:13" x14ac:dyDescent="0.35">
      <c r="F165" t="s">
        <v>546</v>
      </c>
      <c r="I165" s="164"/>
      <c r="J165" s="164"/>
      <c r="K165" s="1"/>
    </row>
    <row r="166" spans="5:13" x14ac:dyDescent="0.35">
      <c r="E166" t="s">
        <v>538</v>
      </c>
      <c r="F166" t="s">
        <v>568</v>
      </c>
      <c r="G166" t="s">
        <v>569</v>
      </c>
      <c r="H166" t="s">
        <v>570</v>
      </c>
      <c r="I166" s="164">
        <v>7.99</v>
      </c>
      <c r="J166" s="164">
        <v>15.67</v>
      </c>
      <c r="K166" s="1">
        <v>42794</v>
      </c>
      <c r="L166" t="s">
        <v>572</v>
      </c>
      <c r="M166" t="s">
        <v>573</v>
      </c>
    </row>
    <row r="167" spans="5:13" x14ac:dyDescent="0.35">
      <c r="E167" t="s">
        <v>567</v>
      </c>
      <c r="F167" t="s">
        <v>546</v>
      </c>
      <c r="H167" t="s">
        <v>571</v>
      </c>
      <c r="I167" s="164"/>
      <c r="J167" s="164"/>
      <c r="K167" s="1"/>
    </row>
    <row r="168" spans="5:13" x14ac:dyDescent="0.35">
      <c r="E168" t="s">
        <v>538</v>
      </c>
      <c r="F168" t="s">
        <v>568</v>
      </c>
      <c r="G168" t="s">
        <v>574</v>
      </c>
      <c r="H168" t="s">
        <v>168</v>
      </c>
      <c r="I168" s="164">
        <v>7.24</v>
      </c>
      <c r="J168" s="164">
        <v>14.41</v>
      </c>
      <c r="K168" s="1">
        <v>42794</v>
      </c>
      <c r="L168" t="s">
        <v>572</v>
      </c>
      <c r="M168" t="s">
        <v>573</v>
      </c>
    </row>
    <row r="169" spans="5:13" x14ac:dyDescent="0.35">
      <c r="E169" t="s">
        <v>567</v>
      </c>
      <c r="I169" s="164"/>
      <c r="J169" s="164"/>
      <c r="K169" s="1"/>
    </row>
    <row r="170" spans="5:13" x14ac:dyDescent="0.35">
      <c r="I170" s="164"/>
      <c r="J170" s="164"/>
      <c r="K170" s="1"/>
    </row>
    <row r="171" spans="5:13" x14ac:dyDescent="0.35">
      <c r="E171" t="s">
        <v>501</v>
      </c>
      <c r="I171" s="164"/>
      <c r="J171" s="164"/>
      <c r="K171" s="1"/>
    </row>
    <row r="172" spans="5:13" x14ac:dyDescent="0.35">
      <c r="I172" s="164"/>
      <c r="J172" s="164"/>
      <c r="K172" s="1"/>
    </row>
    <row r="173" spans="5:13" x14ac:dyDescent="0.35">
      <c r="I173" s="164"/>
      <c r="J173" s="164"/>
      <c r="K173" s="1"/>
    </row>
    <row r="174" spans="5:13" x14ac:dyDescent="0.35">
      <c r="I174" s="164"/>
      <c r="J174" s="164"/>
      <c r="K174" s="1"/>
    </row>
    <row r="175" spans="5:13" x14ac:dyDescent="0.35">
      <c r="E175" t="s">
        <v>489</v>
      </c>
      <c r="I175" s="164"/>
      <c r="J175" s="164"/>
      <c r="K175" s="1"/>
    </row>
    <row r="176" spans="5:13" x14ac:dyDescent="0.35">
      <c r="I176" s="164"/>
      <c r="J176" s="164"/>
      <c r="K176" s="1"/>
    </row>
    <row r="177" spans="5:13" x14ac:dyDescent="0.35">
      <c r="E177" t="s">
        <v>575</v>
      </c>
      <c r="I177" s="164"/>
      <c r="J177" s="164"/>
      <c r="K177" s="1"/>
    </row>
    <row r="178" spans="5:13" x14ac:dyDescent="0.35">
      <c r="I178" s="164"/>
      <c r="J178" s="164"/>
      <c r="K178" s="1"/>
    </row>
    <row r="179" spans="5:13" x14ac:dyDescent="0.35">
      <c r="E179" t="s">
        <v>489</v>
      </c>
      <c r="I179" s="164"/>
      <c r="J179" s="164"/>
      <c r="K179" s="1"/>
    </row>
    <row r="180" spans="5:13" x14ac:dyDescent="0.35">
      <c r="E180" t="s">
        <v>98</v>
      </c>
      <c r="F180" t="s">
        <v>151</v>
      </c>
      <c r="G180" t="s">
        <v>150</v>
      </c>
      <c r="H180" t="s">
        <v>152</v>
      </c>
      <c r="I180" s="164" t="s">
        <v>419</v>
      </c>
      <c r="J180" s="164" t="s">
        <v>420</v>
      </c>
      <c r="K180" s="1" t="s">
        <v>421</v>
      </c>
      <c r="L180" t="s">
        <v>422</v>
      </c>
      <c r="M180" t="s">
        <v>423</v>
      </c>
    </row>
    <row r="181" spans="5:13" x14ac:dyDescent="0.35">
      <c r="E181" t="s">
        <v>538</v>
      </c>
      <c r="F181" t="s">
        <v>540</v>
      </c>
      <c r="G181" t="s">
        <v>542</v>
      </c>
      <c r="H181" t="s">
        <v>168</v>
      </c>
      <c r="I181" s="164">
        <v>12.564</v>
      </c>
      <c r="J181" s="164">
        <v>16.622</v>
      </c>
      <c r="K181" s="1">
        <v>42794</v>
      </c>
      <c r="L181" t="s">
        <v>424</v>
      </c>
      <c r="M181" t="s">
        <v>576</v>
      </c>
    </row>
    <row r="182" spans="5:13" x14ac:dyDescent="0.35">
      <c r="E182" t="s">
        <v>539</v>
      </c>
      <c r="F182" t="s">
        <v>541</v>
      </c>
      <c r="I182" s="164"/>
      <c r="J182" s="164"/>
      <c r="K182" s="1"/>
    </row>
    <row r="183" spans="5:13" x14ac:dyDescent="0.35">
      <c r="E183" t="s">
        <v>538</v>
      </c>
      <c r="F183" t="s">
        <v>540</v>
      </c>
      <c r="G183" t="s">
        <v>550</v>
      </c>
      <c r="H183" t="s">
        <v>155</v>
      </c>
      <c r="I183" s="164">
        <v>13.961</v>
      </c>
      <c r="J183" s="164">
        <v>18.486999999999998</v>
      </c>
      <c r="K183" s="1">
        <v>42794</v>
      </c>
      <c r="L183" t="s">
        <v>424</v>
      </c>
      <c r="M183" t="s">
        <v>576</v>
      </c>
    </row>
    <row r="184" spans="5:13" x14ac:dyDescent="0.35">
      <c r="E184" t="s">
        <v>548</v>
      </c>
      <c r="F184" t="s">
        <v>541</v>
      </c>
      <c r="I184" s="164"/>
      <c r="J184" s="164"/>
      <c r="K184" s="1"/>
    </row>
    <row r="185" spans="5:13" x14ac:dyDescent="0.35">
      <c r="F185" t="s">
        <v>546</v>
      </c>
      <c r="G185" t="s">
        <v>143</v>
      </c>
      <c r="H185" t="s">
        <v>157</v>
      </c>
      <c r="I185" s="164">
        <v>13.574999999999999</v>
      </c>
      <c r="J185" s="164">
        <v>17.97</v>
      </c>
      <c r="K185" s="1"/>
    </row>
    <row r="186" spans="5:13" x14ac:dyDescent="0.35">
      <c r="E186" t="s">
        <v>538</v>
      </c>
      <c r="F186" t="s">
        <v>557</v>
      </c>
      <c r="G186" t="s">
        <v>558</v>
      </c>
      <c r="H186" t="s">
        <v>168</v>
      </c>
      <c r="I186" s="164">
        <v>7.24</v>
      </c>
      <c r="J186" s="164">
        <v>14.41</v>
      </c>
      <c r="K186" s="1">
        <v>42794</v>
      </c>
      <c r="L186" t="s">
        <v>559</v>
      </c>
      <c r="M186" t="s">
        <v>577</v>
      </c>
    </row>
    <row r="187" spans="5:13" x14ac:dyDescent="0.35">
      <c r="E187" t="s">
        <v>556</v>
      </c>
      <c r="I187" s="164"/>
      <c r="J187" s="164"/>
      <c r="K187" s="1"/>
    </row>
    <row r="188" spans="5:13" x14ac:dyDescent="0.35">
      <c r="E188" t="s">
        <v>538</v>
      </c>
      <c r="F188" t="s">
        <v>551</v>
      </c>
      <c r="G188" t="s">
        <v>553</v>
      </c>
      <c r="H188" t="s">
        <v>515</v>
      </c>
      <c r="I188" s="164">
        <v>12.72</v>
      </c>
      <c r="J188" s="164">
        <v>16.82</v>
      </c>
      <c r="K188" s="1">
        <v>42794</v>
      </c>
      <c r="L188" t="s">
        <v>426</v>
      </c>
      <c r="M188" t="s">
        <v>578</v>
      </c>
    </row>
    <row r="189" spans="5:13" x14ac:dyDescent="0.35">
      <c r="E189" t="s">
        <v>548</v>
      </c>
      <c r="F189" t="s">
        <v>541</v>
      </c>
      <c r="I189" s="164"/>
      <c r="J189" s="164"/>
      <c r="K189" s="1"/>
    </row>
    <row r="190" spans="5:13" x14ac:dyDescent="0.35">
      <c r="F190" t="s">
        <v>552</v>
      </c>
      <c r="I190" s="164"/>
      <c r="J190" s="164"/>
      <c r="K190" s="1"/>
    </row>
    <row r="191" spans="5:13" x14ac:dyDescent="0.35">
      <c r="E191" t="s">
        <v>538</v>
      </c>
      <c r="F191" t="s">
        <v>210</v>
      </c>
      <c r="G191" t="s">
        <v>555</v>
      </c>
      <c r="H191" t="s">
        <v>168</v>
      </c>
      <c r="I191" s="164">
        <v>11.76</v>
      </c>
      <c r="J191" s="164">
        <v>15.77</v>
      </c>
      <c r="K191" s="1">
        <v>42794</v>
      </c>
      <c r="L191" t="s">
        <v>426</v>
      </c>
      <c r="M191" t="s">
        <v>578</v>
      </c>
    </row>
    <row r="192" spans="5:13" x14ac:dyDescent="0.35">
      <c r="E192" t="s">
        <v>548</v>
      </c>
      <c r="I192" s="164"/>
      <c r="J192" s="164"/>
      <c r="K192" s="1"/>
    </row>
    <row r="193" spans="5:13" x14ac:dyDescent="0.35">
      <c r="E193" t="s">
        <v>538</v>
      </c>
      <c r="F193" t="s">
        <v>568</v>
      </c>
      <c r="G193" t="s">
        <v>569</v>
      </c>
      <c r="H193" t="s">
        <v>570</v>
      </c>
      <c r="I193" s="164">
        <v>7.99</v>
      </c>
      <c r="J193" s="164">
        <v>15.67</v>
      </c>
      <c r="K193" s="1">
        <v>42794</v>
      </c>
      <c r="L193" t="s">
        <v>572</v>
      </c>
      <c r="M193" t="s">
        <v>579</v>
      </c>
    </row>
    <row r="194" spans="5:13" x14ac:dyDescent="0.35">
      <c r="E194" t="s">
        <v>567</v>
      </c>
      <c r="F194" t="s">
        <v>546</v>
      </c>
      <c r="H194" t="s">
        <v>571</v>
      </c>
      <c r="I194" s="164"/>
      <c r="J194" s="164"/>
      <c r="K194" s="1"/>
    </row>
    <row r="195" spans="5:13" x14ac:dyDescent="0.35">
      <c r="E195" t="s">
        <v>538</v>
      </c>
      <c r="F195" t="s">
        <v>568</v>
      </c>
      <c r="G195" t="s">
        <v>574</v>
      </c>
      <c r="H195" t="s">
        <v>168</v>
      </c>
      <c r="I195" s="164">
        <v>7.24</v>
      </c>
      <c r="J195" s="164">
        <v>14.41</v>
      </c>
      <c r="K195" s="1">
        <v>42794</v>
      </c>
      <c r="L195" t="s">
        <v>572</v>
      </c>
      <c r="M195" t="s">
        <v>579</v>
      </c>
    </row>
    <row r="196" spans="5:13" x14ac:dyDescent="0.35">
      <c r="E196" t="s">
        <v>567</v>
      </c>
      <c r="I196" s="164"/>
      <c r="J196" s="164"/>
      <c r="K196" s="1"/>
    </row>
    <row r="197" spans="5:13" x14ac:dyDescent="0.35">
      <c r="E197" t="s">
        <v>538</v>
      </c>
      <c r="F197" t="s">
        <v>581</v>
      </c>
      <c r="G197" t="s">
        <v>582</v>
      </c>
      <c r="H197" t="s">
        <v>155</v>
      </c>
      <c r="I197" s="164">
        <v>25.07</v>
      </c>
      <c r="J197" s="164">
        <v>35.75</v>
      </c>
      <c r="K197" s="1">
        <v>42794</v>
      </c>
      <c r="L197" t="s">
        <v>583</v>
      </c>
      <c r="M197" t="s">
        <v>584</v>
      </c>
    </row>
    <row r="198" spans="5:13" x14ac:dyDescent="0.35">
      <c r="E198" t="s">
        <v>580</v>
      </c>
      <c r="I198" s="164"/>
      <c r="J198" s="164"/>
      <c r="K198" s="1"/>
    </row>
    <row r="199" spans="5:13" x14ac:dyDescent="0.35">
      <c r="I199" s="164"/>
      <c r="J199" s="164"/>
      <c r="K199" s="1"/>
    </row>
    <row r="200" spans="5:13" x14ac:dyDescent="0.35">
      <c r="E200" t="s">
        <v>501</v>
      </c>
      <c r="I200" s="164"/>
      <c r="J200" s="164"/>
      <c r="K200" s="1"/>
    </row>
    <row r="201" spans="5:13" x14ac:dyDescent="0.35">
      <c r="I201" s="164"/>
      <c r="J201" s="164"/>
      <c r="K201" s="1"/>
    </row>
    <row r="202" spans="5:13" x14ac:dyDescent="0.35">
      <c r="E202" t="s">
        <v>585</v>
      </c>
      <c r="I202" s="164"/>
      <c r="J202" s="164"/>
      <c r="K202" s="1"/>
    </row>
    <row r="203" spans="5:13" x14ac:dyDescent="0.35">
      <c r="I203" s="164"/>
      <c r="J203" s="164"/>
      <c r="K203" s="1"/>
    </row>
    <row r="204" spans="5:13" x14ac:dyDescent="0.35">
      <c r="E204" t="s">
        <v>586</v>
      </c>
      <c r="I204" s="164"/>
      <c r="J204" s="164"/>
      <c r="K204" s="1"/>
    </row>
    <row r="205" spans="5:13" x14ac:dyDescent="0.35">
      <c r="E205" t="s">
        <v>587</v>
      </c>
      <c r="I205" s="164"/>
      <c r="J205" s="164"/>
      <c r="K205" s="1"/>
    </row>
    <row r="206" spans="5:13" x14ac:dyDescent="0.35">
      <c r="E206" t="s">
        <v>588</v>
      </c>
      <c r="I206" s="164"/>
      <c r="J206" s="164"/>
      <c r="K206" s="1"/>
    </row>
    <row r="207" spans="5:13" x14ac:dyDescent="0.35">
      <c r="E207" t="s">
        <v>589</v>
      </c>
      <c r="I207" s="164"/>
      <c r="J207" s="164"/>
      <c r="K207" s="1"/>
    </row>
    <row r="208" spans="5:13" x14ac:dyDescent="0.35">
      <c r="E208" t="s">
        <v>590</v>
      </c>
      <c r="I208" s="164"/>
      <c r="J208" s="164"/>
      <c r="K208" s="1"/>
    </row>
    <row r="209" spans="5:11" x14ac:dyDescent="0.35">
      <c r="I209" s="164"/>
      <c r="J209" s="164"/>
      <c r="K209" s="1"/>
    </row>
    <row r="210" spans="5:11" x14ac:dyDescent="0.35">
      <c r="E210" t="s">
        <v>591</v>
      </c>
      <c r="I210" s="164"/>
      <c r="J210" s="164"/>
      <c r="K210" s="1"/>
    </row>
    <row r="211" spans="5:11" x14ac:dyDescent="0.35">
      <c r="E211" t="s">
        <v>592</v>
      </c>
      <c r="I211" s="164"/>
      <c r="J211" s="164"/>
      <c r="K211" s="1"/>
    </row>
    <row r="212" spans="5:11" x14ac:dyDescent="0.35">
      <c r="E212" t="s">
        <v>593</v>
      </c>
      <c r="I212" s="164"/>
      <c r="J212" s="164"/>
      <c r="K212" s="1"/>
    </row>
    <row r="213" spans="5:11" x14ac:dyDescent="0.35">
      <c r="I213" s="164"/>
      <c r="J213" s="164"/>
      <c r="K213" s="1"/>
    </row>
    <row r="214" spans="5:11" x14ac:dyDescent="0.35">
      <c r="E214" t="s">
        <v>594</v>
      </c>
      <c r="I214" s="164"/>
      <c r="J214" s="164"/>
      <c r="K214" s="1"/>
    </row>
    <row r="215" spans="5:11" x14ac:dyDescent="0.35">
      <c r="E215" t="s">
        <v>595</v>
      </c>
      <c r="I215" s="164"/>
      <c r="J215" s="164"/>
      <c r="K215" s="1"/>
    </row>
    <row r="216" spans="5:11" x14ac:dyDescent="0.35">
      <c r="E216" t="s">
        <v>596</v>
      </c>
      <c r="I216" s="164"/>
      <c r="J216" s="164"/>
      <c r="K216" s="1"/>
    </row>
    <row r="217" spans="5:11" x14ac:dyDescent="0.35">
      <c r="E217" t="s">
        <v>597</v>
      </c>
      <c r="I217" s="164"/>
      <c r="J217" s="164"/>
      <c r="K217" s="1"/>
    </row>
    <row r="218" spans="5:11" x14ac:dyDescent="0.35">
      <c r="E218" t="s">
        <v>598</v>
      </c>
      <c r="I218" s="164"/>
      <c r="J218" s="164"/>
      <c r="K218" s="1"/>
    </row>
    <row r="219" spans="5:11" x14ac:dyDescent="0.35">
      <c r="E219" t="s">
        <v>599</v>
      </c>
      <c r="I219" s="164"/>
      <c r="J219" s="164"/>
      <c r="K219" s="1"/>
    </row>
    <row r="220" spans="5:11" x14ac:dyDescent="0.35">
      <c r="E220" t="s">
        <v>600</v>
      </c>
      <c r="I220" s="164"/>
      <c r="J220" s="164"/>
      <c r="K220" s="1"/>
    </row>
    <row r="221" spans="5:11" x14ac:dyDescent="0.35">
      <c r="E221" t="s">
        <v>601</v>
      </c>
      <c r="I221" s="164"/>
      <c r="J221" s="164"/>
      <c r="K221" s="1"/>
    </row>
    <row r="222" spans="5:11" x14ac:dyDescent="0.35">
      <c r="E222" t="s">
        <v>602</v>
      </c>
      <c r="I222" s="164"/>
      <c r="J222" s="164"/>
      <c r="K222" s="1"/>
    </row>
    <row r="223" spans="5:11" x14ac:dyDescent="0.35">
      <c r="E223" t="s">
        <v>603</v>
      </c>
      <c r="I223" s="164"/>
      <c r="J223" s="164"/>
      <c r="K223" s="1"/>
    </row>
    <row r="224" spans="5:11" x14ac:dyDescent="0.35">
      <c r="E224" t="s">
        <v>604</v>
      </c>
      <c r="I224" s="164"/>
      <c r="J224" s="164"/>
      <c r="K224" s="1"/>
    </row>
    <row r="225" spans="5:11" x14ac:dyDescent="0.35">
      <c r="E225" t="s">
        <v>605</v>
      </c>
      <c r="I225" s="164"/>
      <c r="J225" s="164"/>
      <c r="K225" s="1"/>
    </row>
    <row r="226" spans="5:11" x14ac:dyDescent="0.35">
      <c r="E226" t="s">
        <v>606</v>
      </c>
      <c r="I226" s="164"/>
      <c r="J226" s="164"/>
      <c r="K226" s="1"/>
    </row>
    <row r="227" spans="5:11" x14ac:dyDescent="0.35">
      <c r="E227" t="s">
        <v>607</v>
      </c>
      <c r="I227" s="164"/>
      <c r="J227" s="164"/>
      <c r="K227" s="1"/>
    </row>
    <row r="228" spans="5:11" x14ac:dyDescent="0.35">
      <c r="E228" t="s">
        <v>608</v>
      </c>
      <c r="I228" s="164"/>
      <c r="J228" s="164"/>
      <c r="K228" s="1"/>
    </row>
    <row r="229" spans="5:11" x14ac:dyDescent="0.35">
      <c r="E229" t="s">
        <v>609</v>
      </c>
      <c r="I229" s="164"/>
      <c r="J229" s="164"/>
      <c r="K229" s="1"/>
    </row>
    <row r="230" spans="5:11" x14ac:dyDescent="0.35">
      <c r="E230" t="s">
        <v>610</v>
      </c>
      <c r="I230" s="164"/>
      <c r="J230" s="164"/>
      <c r="K230" s="1"/>
    </row>
    <row r="231" spans="5:11" x14ac:dyDescent="0.35">
      <c r="E231" t="s">
        <v>611</v>
      </c>
      <c r="I231" s="164"/>
      <c r="J231" s="164"/>
      <c r="K231" s="1"/>
    </row>
    <row r="232" spans="5:11" x14ac:dyDescent="0.35">
      <c r="E232" t="s">
        <v>612</v>
      </c>
      <c r="I232" s="164"/>
      <c r="J232" s="164"/>
      <c r="K232" s="1"/>
    </row>
    <row r="233" spans="5:11" x14ac:dyDescent="0.35">
      <c r="E233" t="s">
        <v>613</v>
      </c>
      <c r="I233" s="164"/>
      <c r="J233" s="164"/>
      <c r="K233" s="1"/>
    </row>
    <row r="234" spans="5:11" x14ac:dyDescent="0.35">
      <c r="E234" t="s">
        <v>614</v>
      </c>
      <c r="I234" s="164"/>
      <c r="J234" s="164"/>
      <c r="K234" s="1"/>
    </row>
    <row r="235" spans="5:11" x14ac:dyDescent="0.35">
      <c r="E235" t="s">
        <v>615</v>
      </c>
      <c r="I235" s="164"/>
      <c r="J235" s="164"/>
      <c r="K235" s="1"/>
    </row>
    <row r="236" spans="5:11" x14ac:dyDescent="0.35">
      <c r="E236" t="s">
        <v>616</v>
      </c>
      <c r="I236" s="164"/>
      <c r="J236" s="164"/>
      <c r="K236" s="1"/>
    </row>
    <row r="237" spans="5:11" x14ac:dyDescent="0.35">
      <c r="E237" t="s">
        <v>617</v>
      </c>
      <c r="I237" s="164"/>
      <c r="J237" s="164"/>
      <c r="K237" s="1"/>
    </row>
    <row r="238" spans="5:11" x14ac:dyDescent="0.35">
      <c r="E238" t="s">
        <v>618</v>
      </c>
      <c r="I238" s="164"/>
      <c r="J238" s="164"/>
      <c r="K238" s="1"/>
    </row>
    <row r="239" spans="5:11" x14ac:dyDescent="0.35">
      <c r="E239" t="s">
        <v>619</v>
      </c>
      <c r="I239" s="164"/>
      <c r="J239" s="164"/>
      <c r="K239" s="1"/>
    </row>
    <row r="240" spans="5:11" x14ac:dyDescent="0.35">
      <c r="E240" t="s">
        <v>620</v>
      </c>
      <c r="I240" s="164"/>
      <c r="J240" s="164"/>
      <c r="K240" s="1"/>
    </row>
    <row r="241" spans="5:11" x14ac:dyDescent="0.35">
      <c r="E241" t="s">
        <v>621</v>
      </c>
      <c r="I241" s="164"/>
      <c r="J241" s="164"/>
      <c r="K241" s="1"/>
    </row>
    <row r="242" spans="5:11" x14ac:dyDescent="0.35">
      <c r="I242" s="164"/>
      <c r="J242" s="164"/>
      <c r="K242" s="1"/>
    </row>
    <row r="243" spans="5:11" x14ac:dyDescent="0.35">
      <c r="E243" t="s">
        <v>622</v>
      </c>
      <c r="I243" s="164"/>
      <c r="J243" s="164"/>
      <c r="K243" s="1"/>
    </row>
    <row r="244" spans="5:11" x14ac:dyDescent="0.35">
      <c r="E244" t="s">
        <v>623</v>
      </c>
      <c r="I244" s="164"/>
      <c r="J244" s="164"/>
      <c r="K244" s="1"/>
    </row>
    <row r="245" spans="5:11" x14ac:dyDescent="0.35">
      <c r="E245" t="s">
        <v>624</v>
      </c>
      <c r="I245" s="164"/>
      <c r="J245" s="164"/>
      <c r="K245" s="1"/>
    </row>
    <row r="246" spans="5:11" x14ac:dyDescent="0.35">
      <c r="E246" t="s">
        <v>625</v>
      </c>
      <c r="I246" s="164"/>
      <c r="J246" s="164"/>
      <c r="K246" s="1"/>
    </row>
    <row r="247" spans="5:11" x14ac:dyDescent="0.35">
      <c r="E247" t="s">
        <v>626</v>
      </c>
      <c r="I247" s="164"/>
      <c r="J247" s="164"/>
      <c r="K247" s="1"/>
    </row>
    <row r="248" spans="5:11" x14ac:dyDescent="0.35">
      <c r="E248" t="s">
        <v>627</v>
      </c>
      <c r="I248" s="164"/>
      <c r="J248" s="164"/>
      <c r="K248" s="1"/>
    </row>
    <row r="249" spans="5:11" x14ac:dyDescent="0.35">
      <c r="I249" s="164"/>
      <c r="J249" s="164"/>
      <c r="K249" s="1"/>
    </row>
    <row r="250" spans="5:11" x14ac:dyDescent="0.35">
      <c r="E250" t="s">
        <v>628</v>
      </c>
      <c r="I250" s="164"/>
      <c r="J250" s="164"/>
      <c r="K250" s="1"/>
    </row>
    <row r="251" spans="5:11" x14ac:dyDescent="0.35">
      <c r="E251" t="s">
        <v>629</v>
      </c>
      <c r="I251" s="164"/>
      <c r="J251" s="164"/>
      <c r="K251" s="1"/>
    </row>
    <row r="252" spans="5:11" x14ac:dyDescent="0.35">
      <c r="E252" t="s">
        <v>630</v>
      </c>
      <c r="I252" s="164"/>
      <c r="J252" s="164"/>
      <c r="K252" s="1"/>
    </row>
    <row r="253" spans="5:11" x14ac:dyDescent="0.35">
      <c r="E253" t="s">
        <v>631</v>
      </c>
      <c r="I253" s="164"/>
      <c r="J253" s="164"/>
      <c r="K253" s="1"/>
    </row>
    <row r="254" spans="5:11" x14ac:dyDescent="0.35">
      <c r="E254" t="s">
        <v>632</v>
      </c>
      <c r="I254" s="164"/>
      <c r="J254" s="164"/>
      <c r="K254" s="1"/>
    </row>
    <row r="255" spans="5:11" x14ac:dyDescent="0.35">
      <c r="I255" s="164"/>
      <c r="J255" s="164"/>
      <c r="K255" s="1"/>
    </row>
    <row r="256" spans="5:11" x14ac:dyDescent="0.35">
      <c r="E256" t="s">
        <v>633</v>
      </c>
      <c r="I256" s="164"/>
      <c r="J256" s="164"/>
      <c r="K256" s="1"/>
    </row>
    <row r="257" spans="5:11" x14ac:dyDescent="0.35">
      <c r="E257" t="s">
        <v>634</v>
      </c>
      <c r="I257" s="164"/>
      <c r="J257" s="164"/>
      <c r="K257" s="1"/>
    </row>
    <row r="258" spans="5:11" x14ac:dyDescent="0.35">
      <c r="E258" t="s">
        <v>635</v>
      </c>
      <c r="I258" s="164"/>
      <c r="J258" s="164"/>
      <c r="K258" s="1"/>
    </row>
    <row r="259" spans="5:11" x14ac:dyDescent="0.35">
      <c r="E259" t="s">
        <v>636</v>
      </c>
      <c r="I259" s="164"/>
      <c r="J259" s="164"/>
      <c r="K259" s="1"/>
    </row>
    <row r="260" spans="5:11" x14ac:dyDescent="0.35">
      <c r="E260" t="s">
        <v>637</v>
      </c>
      <c r="I260" s="164"/>
      <c r="J260" s="164"/>
      <c r="K260" s="1"/>
    </row>
    <row r="261" spans="5:11" x14ac:dyDescent="0.35">
      <c r="E261" t="s">
        <v>638</v>
      </c>
      <c r="I261" s="164"/>
      <c r="J261" s="164"/>
      <c r="K261" s="1"/>
    </row>
    <row r="262" spans="5:11" x14ac:dyDescent="0.35">
      <c r="I262" s="164"/>
      <c r="J262" s="164"/>
      <c r="K262" s="1"/>
    </row>
    <row r="263" spans="5:11" x14ac:dyDescent="0.35">
      <c r="E263" t="s">
        <v>639</v>
      </c>
      <c r="I263" s="164"/>
      <c r="J263" s="164"/>
      <c r="K263" s="1"/>
    </row>
    <row r="264" spans="5:11" x14ac:dyDescent="0.35">
      <c r="I264" s="164"/>
      <c r="J264" s="164"/>
      <c r="K264" s="1"/>
    </row>
    <row r="265" spans="5:11" x14ac:dyDescent="0.35">
      <c r="E265" t="s">
        <v>480</v>
      </c>
      <c r="I265" s="164"/>
      <c r="J265" s="164"/>
      <c r="K265" s="1"/>
    </row>
    <row r="266" spans="5:11" x14ac:dyDescent="0.35">
      <c r="E266" t="s">
        <v>481</v>
      </c>
      <c r="I266" s="164"/>
      <c r="J266" s="164"/>
      <c r="K266" s="1"/>
    </row>
    <row r="267" spans="5:11" x14ac:dyDescent="0.35">
      <c r="E267" t="s">
        <v>640</v>
      </c>
      <c r="I267" s="164"/>
      <c r="J267" s="164"/>
      <c r="K267" s="1"/>
    </row>
    <row r="268" spans="5:11" x14ac:dyDescent="0.35">
      <c r="E268" t="s">
        <v>482</v>
      </c>
      <c r="I268" s="164"/>
      <c r="J268" s="164"/>
      <c r="K268" s="1"/>
    </row>
    <row r="269" spans="5:11" x14ac:dyDescent="0.35">
      <c r="E269" t="s">
        <v>641</v>
      </c>
      <c r="I269" s="164"/>
      <c r="J269" s="164"/>
      <c r="K269" s="1"/>
    </row>
    <row r="270" spans="5:11" x14ac:dyDescent="0.35">
      <c r="I270" s="164"/>
      <c r="J270" s="164"/>
      <c r="K270" s="1"/>
    </row>
    <row r="271" spans="5:11" x14ac:dyDescent="0.35">
      <c r="I271" s="164"/>
      <c r="J271" s="164"/>
      <c r="K271" s="1"/>
    </row>
    <row r="272" spans="5:11" x14ac:dyDescent="0.35">
      <c r="E272" t="s">
        <v>642</v>
      </c>
      <c r="I272" s="164"/>
      <c r="J272" s="164"/>
      <c r="K272" s="1"/>
    </row>
    <row r="273" spans="5:11" x14ac:dyDescent="0.35">
      <c r="E273" t="s">
        <v>483</v>
      </c>
      <c r="I273" s="164"/>
      <c r="J273" s="164"/>
      <c r="K273" s="1"/>
    </row>
    <row r="274" spans="5:11" x14ac:dyDescent="0.35">
      <c r="E274" t="s">
        <v>643</v>
      </c>
      <c r="I274" s="164"/>
      <c r="J274" s="164"/>
      <c r="K274" s="1"/>
    </row>
    <row r="275" spans="5:11" x14ac:dyDescent="0.35">
      <c r="E275" t="s">
        <v>644</v>
      </c>
      <c r="I275" s="164"/>
      <c r="J275" s="164"/>
      <c r="K275" s="1"/>
    </row>
    <row r="276" spans="5:11" x14ac:dyDescent="0.35">
      <c r="E276" t="s">
        <v>645</v>
      </c>
      <c r="I276" s="164"/>
      <c r="J276" s="164"/>
      <c r="K276" s="1"/>
    </row>
    <row r="277" spans="5:11" x14ac:dyDescent="0.35">
      <c r="I277" s="164"/>
      <c r="J277" s="164"/>
      <c r="K277" s="1"/>
    </row>
    <row r="278" spans="5:11" x14ac:dyDescent="0.35">
      <c r="E278" t="s">
        <v>646</v>
      </c>
      <c r="I278" s="164"/>
      <c r="J278" s="164"/>
      <c r="K278" s="1"/>
    </row>
    <row r="279" spans="5:11" x14ac:dyDescent="0.35">
      <c r="E279" t="s">
        <v>647</v>
      </c>
      <c r="I279" s="164"/>
      <c r="J279" s="164"/>
      <c r="K279" s="1"/>
    </row>
    <row r="280" spans="5:11" x14ac:dyDescent="0.35">
      <c r="E280" t="s">
        <v>648</v>
      </c>
      <c r="I280" s="164"/>
      <c r="J280" s="164"/>
      <c r="K280" s="1"/>
    </row>
    <row r="281" spans="5:11" x14ac:dyDescent="0.35">
      <c r="I281" s="164"/>
      <c r="J281" s="164"/>
      <c r="K281" s="1"/>
    </row>
    <row r="282" spans="5:11" x14ac:dyDescent="0.35">
      <c r="E282" t="s">
        <v>480</v>
      </c>
      <c r="I282" s="164"/>
      <c r="J282" s="164"/>
      <c r="K282" s="1"/>
    </row>
    <row r="283" spans="5:11" x14ac:dyDescent="0.35">
      <c r="E283" t="s">
        <v>481</v>
      </c>
      <c r="I283" s="164"/>
      <c r="J283" s="164"/>
      <c r="K283" s="1"/>
    </row>
    <row r="284" spans="5:11" x14ac:dyDescent="0.35">
      <c r="E284" t="s">
        <v>482</v>
      </c>
      <c r="I284" s="164"/>
      <c r="J284" s="164"/>
      <c r="K284" s="1"/>
    </row>
    <row r="285" spans="5:11" x14ac:dyDescent="0.35">
      <c r="I285" s="164"/>
      <c r="J285" s="164"/>
      <c r="K285" s="1"/>
    </row>
    <row r="286" spans="5:11" x14ac:dyDescent="0.35">
      <c r="E286" t="s">
        <v>649</v>
      </c>
      <c r="I286" s="164"/>
      <c r="J286" s="164"/>
      <c r="K286" s="1"/>
    </row>
    <row r="287" spans="5:11" x14ac:dyDescent="0.35">
      <c r="I287" s="164"/>
      <c r="J287" s="164"/>
      <c r="K287" s="1"/>
    </row>
    <row r="288" spans="5:11" x14ac:dyDescent="0.35">
      <c r="E288" t="s">
        <v>650</v>
      </c>
      <c r="I288" s="164"/>
      <c r="J288" s="164"/>
      <c r="K288" s="1"/>
    </row>
    <row r="289" spans="5:11" x14ac:dyDescent="0.35">
      <c r="E289" t="s">
        <v>651</v>
      </c>
      <c r="I289" s="164"/>
      <c r="J289" s="164"/>
      <c r="K289" s="1"/>
    </row>
    <row r="290" spans="5:11" x14ac:dyDescent="0.35">
      <c r="I290" s="164"/>
      <c r="J290" s="164"/>
      <c r="K290" s="1"/>
    </row>
    <row r="291" spans="5:11" x14ac:dyDescent="0.35">
      <c r="E291" t="s">
        <v>652</v>
      </c>
      <c r="I291" s="164"/>
      <c r="J291" s="164"/>
      <c r="K291" s="1"/>
    </row>
    <row r="292" spans="5:11" x14ac:dyDescent="0.35">
      <c r="E292" t="s">
        <v>653</v>
      </c>
      <c r="I292" s="164"/>
      <c r="J292" s="164"/>
      <c r="K292" s="1"/>
    </row>
    <row r="293" spans="5:11" x14ac:dyDescent="0.35">
      <c r="E293" t="s">
        <v>654</v>
      </c>
      <c r="I293" s="164"/>
      <c r="J293" s="164"/>
      <c r="K293" s="1"/>
    </row>
    <row r="294" spans="5:11" x14ac:dyDescent="0.35">
      <c r="E294" t="s">
        <v>655</v>
      </c>
      <c r="I294" s="164"/>
      <c r="J294" s="164"/>
      <c r="K294" s="1"/>
    </row>
    <row r="295" spans="5:11" x14ac:dyDescent="0.35">
      <c r="I295" s="164"/>
      <c r="J295" s="164"/>
      <c r="K295" s="1"/>
    </row>
    <row r="296" spans="5:11" x14ac:dyDescent="0.35">
      <c r="E296" t="s">
        <v>656</v>
      </c>
      <c r="I296" s="164"/>
      <c r="J296" s="164"/>
      <c r="K296" s="1"/>
    </row>
    <row r="297" spans="5:11" x14ac:dyDescent="0.35">
      <c r="E297" t="s">
        <v>657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458</v>
      </c>
      <c r="P2" s="21" t="s">
        <v>457</v>
      </c>
      <c r="R2" t="s">
        <v>456</v>
      </c>
      <c r="T2" t="s">
        <v>455</v>
      </c>
      <c r="V2" s="21" t="s">
        <v>417</v>
      </c>
    </row>
    <row r="3" spans="3:22" ht="16.5" x14ac:dyDescent="0.45">
      <c r="C3" s="162" t="s">
        <v>18</v>
      </c>
      <c r="D3" s="162" t="s">
        <v>154</v>
      </c>
      <c r="E3" s="162"/>
      <c r="F3" s="23">
        <v>23.38</v>
      </c>
      <c r="G3" s="23">
        <v>23.38</v>
      </c>
      <c r="H3" s="23">
        <v>23.15</v>
      </c>
      <c r="I3" s="23">
        <v>20.82</v>
      </c>
      <c r="J3" s="167">
        <v>18.63</v>
      </c>
      <c r="K3" s="167">
        <v>18.63</v>
      </c>
      <c r="L3" s="163"/>
      <c r="M3" s="163">
        <f>F3-G3</f>
        <v>0</v>
      </c>
      <c r="N3" s="17">
        <f>M3/F3</f>
        <v>0</v>
      </c>
      <c r="O3" s="163">
        <f t="shared" ref="O3:O16" si="0">+H3-G3</f>
        <v>-0.23000000000000043</v>
      </c>
      <c r="P3" s="129">
        <f t="shared" ref="P3:P16" si="1">O3/G3</f>
        <v>-9.8374679213002747E-3</v>
      </c>
      <c r="Q3" s="163">
        <f t="shared" ref="Q3:Q16" si="2">+I3-H3</f>
        <v>-2.3299999999999983</v>
      </c>
      <c r="R3" s="168">
        <f>Q3/H3</f>
        <v>-0.10064794816414679</v>
      </c>
      <c r="S3" s="163">
        <f>+J3-I3</f>
        <v>-2.1900000000000013</v>
      </c>
      <c r="T3" s="165">
        <f>S3/I3</f>
        <v>-0.10518731988472628</v>
      </c>
      <c r="U3" s="166">
        <f>+K3-J3</f>
        <v>0</v>
      </c>
      <c r="V3" s="21">
        <f>+U3/J3</f>
        <v>0</v>
      </c>
    </row>
    <row r="4" spans="3:22" ht="16.5" x14ac:dyDescent="0.45">
      <c r="C4" s="162" t="s">
        <v>18</v>
      </c>
      <c r="D4" s="162" t="s">
        <v>156</v>
      </c>
      <c r="E4" s="162"/>
      <c r="F4" s="23">
        <v>23.38</v>
      </c>
      <c r="G4" s="23">
        <v>23.38</v>
      </c>
      <c r="H4" s="23">
        <v>23.15</v>
      </c>
      <c r="I4" s="23">
        <v>20.82</v>
      </c>
      <c r="J4" s="167">
        <v>18.63</v>
      </c>
      <c r="K4" s="167">
        <v>18.63</v>
      </c>
      <c r="L4" s="163"/>
      <c r="M4" s="163">
        <f t="shared" ref="M4:M16" si="3">F4-G4</f>
        <v>0</v>
      </c>
      <c r="N4" s="17">
        <f t="shared" ref="N4:N16" si="4">M4/F4</f>
        <v>0</v>
      </c>
      <c r="O4" s="163">
        <f t="shared" si="0"/>
        <v>-0.23000000000000043</v>
      </c>
      <c r="P4" s="129">
        <f t="shared" si="1"/>
        <v>-9.8374679213002747E-3</v>
      </c>
      <c r="Q4" s="163">
        <f t="shared" si="2"/>
        <v>-2.3299999999999983</v>
      </c>
      <c r="R4" s="168">
        <f t="shared" ref="R4:R32" si="5">Q4/H4</f>
        <v>-0.10064794816414679</v>
      </c>
      <c r="S4" s="163">
        <f t="shared" ref="S4:S32" si="6">+J4-I4</f>
        <v>-2.1900000000000013</v>
      </c>
      <c r="T4" s="165">
        <f t="shared" ref="T4:T32" si="7">S4/I4</f>
        <v>-0.10518731988472628</v>
      </c>
      <c r="U4" s="166">
        <f t="shared" ref="U4:U32" si="8">+K4-J4</f>
        <v>0</v>
      </c>
      <c r="V4" s="21">
        <f t="shared" ref="V4:V32" si="9">+U4/J4</f>
        <v>0</v>
      </c>
    </row>
    <row r="5" spans="3:22" ht="16.5" x14ac:dyDescent="0.45">
      <c r="C5" s="162" t="s">
        <v>21</v>
      </c>
      <c r="D5" s="162" t="s">
        <v>159</v>
      </c>
      <c r="E5" s="162"/>
      <c r="F5" s="23">
        <v>48.59</v>
      </c>
      <c r="G5" s="23">
        <v>48.59</v>
      </c>
      <c r="H5" s="23">
        <v>48.1</v>
      </c>
      <c r="I5" s="23">
        <v>46.06</v>
      </c>
      <c r="J5" s="167">
        <v>41.93</v>
      </c>
      <c r="K5" s="167">
        <v>41.93</v>
      </c>
      <c r="L5" s="163"/>
      <c r="M5" s="163">
        <f t="shared" si="3"/>
        <v>0</v>
      </c>
      <c r="N5" s="17">
        <f t="shared" si="4"/>
        <v>0</v>
      </c>
      <c r="O5" s="163">
        <f t="shared" si="0"/>
        <v>-0.49000000000000199</v>
      </c>
      <c r="P5" s="129">
        <f t="shared" si="1"/>
        <v>-1.0084379501955175E-2</v>
      </c>
      <c r="Q5" s="163">
        <f t="shared" si="2"/>
        <v>-2.0399999999999991</v>
      </c>
      <c r="R5" s="168">
        <f t="shared" si="5"/>
        <v>-4.2411642411642393E-2</v>
      </c>
      <c r="S5" s="163">
        <f t="shared" si="6"/>
        <v>-4.1300000000000026</v>
      </c>
      <c r="T5" s="165">
        <f t="shared" si="7"/>
        <v>-8.9665653495440784E-2</v>
      </c>
      <c r="U5" s="166">
        <f t="shared" si="8"/>
        <v>0</v>
      </c>
      <c r="V5" s="21">
        <f t="shared" si="9"/>
        <v>0</v>
      </c>
    </row>
    <row r="6" spans="3:22" ht="16.5" x14ac:dyDescent="0.45">
      <c r="C6" s="162" t="s">
        <v>21</v>
      </c>
      <c r="D6" s="162" t="s">
        <v>160</v>
      </c>
      <c r="E6" s="162"/>
      <c r="F6" s="23">
        <v>48.59</v>
      </c>
      <c r="G6" s="23">
        <v>48.59</v>
      </c>
      <c r="H6" s="23">
        <v>48.1</v>
      </c>
      <c r="I6" s="23">
        <v>46.06</v>
      </c>
      <c r="J6" s="167">
        <v>41.93</v>
      </c>
      <c r="K6" s="167">
        <v>41.93</v>
      </c>
      <c r="L6" s="163"/>
      <c r="M6" s="163">
        <f t="shared" si="3"/>
        <v>0</v>
      </c>
      <c r="N6" s="17">
        <f t="shared" si="4"/>
        <v>0</v>
      </c>
      <c r="O6" s="163">
        <f t="shared" si="0"/>
        <v>-0.49000000000000199</v>
      </c>
      <c r="P6" s="129">
        <f t="shared" si="1"/>
        <v>-1.0084379501955175E-2</v>
      </c>
      <c r="Q6" s="163">
        <f t="shared" si="2"/>
        <v>-2.0399999999999991</v>
      </c>
      <c r="R6" s="168">
        <f t="shared" si="5"/>
        <v>-4.2411642411642393E-2</v>
      </c>
      <c r="S6" s="163">
        <f t="shared" si="6"/>
        <v>-4.1300000000000026</v>
      </c>
      <c r="T6" s="165">
        <f t="shared" si="7"/>
        <v>-8.9665653495440784E-2</v>
      </c>
      <c r="U6" s="166">
        <f t="shared" si="8"/>
        <v>0</v>
      </c>
      <c r="V6" s="21">
        <f t="shared" si="9"/>
        <v>0</v>
      </c>
    </row>
    <row r="7" spans="3:22" ht="16.5" x14ac:dyDescent="0.45">
      <c r="C7" s="162" t="s">
        <v>24</v>
      </c>
      <c r="D7" s="162" t="s">
        <v>162</v>
      </c>
      <c r="E7" s="162"/>
      <c r="F7" s="23">
        <v>72.72</v>
      </c>
      <c r="G7" s="23">
        <v>72.72</v>
      </c>
      <c r="H7" s="23">
        <v>71.989999999999995</v>
      </c>
      <c r="I7" s="23">
        <v>65.849999999999994</v>
      </c>
      <c r="J7" s="167">
        <v>60.96</v>
      </c>
      <c r="K7" s="167">
        <v>60.96</v>
      </c>
      <c r="L7" s="163"/>
      <c r="M7" s="163">
        <f t="shared" si="3"/>
        <v>0</v>
      </c>
      <c r="N7" s="17">
        <f t="shared" si="4"/>
        <v>0</v>
      </c>
      <c r="O7" s="163">
        <f t="shared" si="0"/>
        <v>-0.73000000000000398</v>
      </c>
      <c r="P7" s="129">
        <f t="shared" si="1"/>
        <v>-1.0038503850385093E-2</v>
      </c>
      <c r="Q7" s="163">
        <f t="shared" si="2"/>
        <v>-6.1400000000000006</v>
      </c>
      <c r="R7" s="168">
        <f t="shared" si="5"/>
        <v>-8.5289623558827632E-2</v>
      </c>
      <c r="S7" s="163">
        <f t="shared" si="6"/>
        <v>-4.8899999999999935</v>
      </c>
      <c r="T7" s="165">
        <f t="shared" si="7"/>
        <v>-7.4259681093393981E-2</v>
      </c>
      <c r="U7" s="166">
        <f t="shared" si="8"/>
        <v>0</v>
      </c>
      <c r="V7" s="21">
        <f t="shared" si="9"/>
        <v>0</v>
      </c>
    </row>
    <row r="8" spans="3:22" ht="16.5" x14ac:dyDescent="0.45">
      <c r="C8" s="162" t="s">
        <v>26</v>
      </c>
      <c r="D8" s="162" t="s">
        <v>164</v>
      </c>
      <c r="E8" s="162"/>
      <c r="F8" s="23">
        <v>79.53</v>
      </c>
      <c r="G8" s="23">
        <v>79.53</v>
      </c>
      <c r="H8" s="23">
        <v>78.73</v>
      </c>
      <c r="I8" s="23">
        <v>66.260000000000005</v>
      </c>
      <c r="J8" s="167">
        <v>61.94</v>
      </c>
      <c r="K8" s="167">
        <v>61.94</v>
      </c>
      <c r="L8" s="163"/>
      <c r="M8" s="163">
        <f t="shared" si="3"/>
        <v>0</v>
      </c>
      <c r="N8" s="17">
        <f t="shared" si="4"/>
        <v>0</v>
      </c>
      <c r="O8" s="163">
        <f t="shared" si="0"/>
        <v>-0.79999999999999716</v>
      </c>
      <c r="P8" s="129">
        <f t="shared" si="1"/>
        <v>-1.0059097196026622E-2</v>
      </c>
      <c r="Q8" s="163">
        <f t="shared" si="2"/>
        <v>-12.469999999999999</v>
      </c>
      <c r="R8" s="168">
        <f t="shared" si="5"/>
        <v>-0.15838943223675853</v>
      </c>
      <c r="S8" s="163">
        <f t="shared" si="6"/>
        <v>-4.3200000000000074</v>
      </c>
      <c r="T8" s="165">
        <f t="shared" si="7"/>
        <v>-6.5197706006640613E-2</v>
      </c>
      <c r="U8" s="166">
        <f t="shared" si="8"/>
        <v>0</v>
      </c>
      <c r="V8" s="21">
        <f t="shared" si="9"/>
        <v>0</v>
      </c>
    </row>
    <row r="9" spans="3:22" ht="16.5" x14ac:dyDescent="0.45">
      <c r="C9" s="162" t="s">
        <v>28</v>
      </c>
      <c r="D9" s="162" t="s">
        <v>167</v>
      </c>
      <c r="E9" s="162"/>
      <c r="F9" s="23">
        <v>17.78</v>
      </c>
      <c r="G9" s="23">
        <v>17.78</v>
      </c>
      <c r="H9" s="23">
        <v>17.600000000000001</v>
      </c>
      <c r="I9" s="23">
        <v>15.11</v>
      </c>
      <c r="J9" s="167">
        <v>13.9</v>
      </c>
      <c r="K9" s="167">
        <v>13.9</v>
      </c>
      <c r="L9" s="163"/>
      <c r="M9" s="163">
        <f t="shared" si="3"/>
        <v>0</v>
      </c>
      <c r="N9" s="17">
        <f t="shared" si="4"/>
        <v>0</v>
      </c>
      <c r="O9" s="163">
        <f t="shared" si="0"/>
        <v>-0.17999999999999972</v>
      </c>
      <c r="P9" s="129">
        <f t="shared" si="1"/>
        <v>-1.0123734533183335E-2</v>
      </c>
      <c r="Q9" s="163">
        <f t="shared" si="2"/>
        <v>-2.490000000000002</v>
      </c>
      <c r="R9" s="168">
        <f t="shared" si="5"/>
        <v>-0.14147727272727284</v>
      </c>
      <c r="S9" s="163">
        <f t="shared" si="6"/>
        <v>-1.2099999999999991</v>
      </c>
      <c r="T9" s="165">
        <f t="shared" si="7"/>
        <v>-8.007941760423555E-2</v>
      </c>
      <c r="U9" s="166">
        <f t="shared" si="8"/>
        <v>0</v>
      </c>
      <c r="V9" s="21">
        <f t="shared" si="9"/>
        <v>0</v>
      </c>
    </row>
    <row r="10" spans="3:22" ht="16.5" x14ac:dyDescent="0.45">
      <c r="C10" s="162" t="s">
        <v>30</v>
      </c>
      <c r="D10" s="162" t="s">
        <v>170</v>
      </c>
      <c r="E10" s="162"/>
      <c r="F10" s="23">
        <v>24.98</v>
      </c>
      <c r="G10" s="23">
        <v>24.98</v>
      </c>
      <c r="H10" s="23">
        <v>24.73</v>
      </c>
      <c r="I10" s="23">
        <v>22.88</v>
      </c>
      <c r="J10" s="167">
        <v>20.72</v>
      </c>
      <c r="K10" s="167">
        <v>20.72</v>
      </c>
      <c r="L10" s="163"/>
      <c r="M10" s="163">
        <f t="shared" si="3"/>
        <v>0</v>
      </c>
      <c r="N10" s="17">
        <f t="shared" si="4"/>
        <v>0</v>
      </c>
      <c r="O10" s="163">
        <f t="shared" si="0"/>
        <v>-0.25</v>
      </c>
      <c r="P10" s="129">
        <f t="shared" si="1"/>
        <v>-1.0008006405124099E-2</v>
      </c>
      <c r="Q10" s="163">
        <f t="shared" si="2"/>
        <v>-1.8500000000000014</v>
      </c>
      <c r="R10" s="168">
        <f t="shared" si="5"/>
        <v>-7.480792559644163E-2</v>
      </c>
      <c r="S10" s="163">
        <f t="shared" si="6"/>
        <v>-2.16</v>
      </c>
      <c r="T10" s="165">
        <f t="shared" si="7"/>
        <v>-9.4405594405594415E-2</v>
      </c>
      <c r="U10" s="166">
        <f t="shared" si="8"/>
        <v>0</v>
      </c>
      <c r="V10" s="21">
        <f t="shared" si="9"/>
        <v>0</v>
      </c>
    </row>
    <row r="11" spans="3:22" ht="16.5" x14ac:dyDescent="0.45">
      <c r="C11" s="162" t="s">
        <v>30</v>
      </c>
      <c r="D11" s="162" t="s">
        <v>171</v>
      </c>
      <c r="E11" s="162"/>
      <c r="F11" s="23">
        <v>24.98</v>
      </c>
      <c r="G11" s="23">
        <v>24.98</v>
      </c>
      <c r="H11" s="23">
        <v>24.73</v>
      </c>
      <c r="I11" s="23">
        <v>22.88</v>
      </c>
      <c r="J11" s="167">
        <v>20.72</v>
      </c>
      <c r="K11" s="167">
        <v>20.72</v>
      </c>
      <c r="L11" s="163"/>
      <c r="M11" s="163">
        <f t="shared" si="3"/>
        <v>0</v>
      </c>
      <c r="N11" s="17">
        <f t="shared" si="4"/>
        <v>0</v>
      </c>
      <c r="O11" s="163">
        <f t="shared" si="0"/>
        <v>-0.25</v>
      </c>
      <c r="P11" s="129">
        <f t="shared" si="1"/>
        <v>-1.0008006405124099E-2</v>
      </c>
      <c r="Q11" s="163">
        <f t="shared" si="2"/>
        <v>-1.8500000000000014</v>
      </c>
      <c r="R11" s="168">
        <f t="shared" si="5"/>
        <v>-7.480792559644163E-2</v>
      </c>
      <c r="S11" s="163">
        <f t="shared" si="6"/>
        <v>-2.16</v>
      </c>
      <c r="T11" s="165">
        <f t="shared" si="7"/>
        <v>-9.4405594405594415E-2</v>
      </c>
      <c r="U11" s="166">
        <f t="shared" si="8"/>
        <v>0</v>
      </c>
      <c r="V11" s="21">
        <f t="shared" si="9"/>
        <v>0</v>
      </c>
    </row>
    <row r="12" spans="3:22" ht="16.5" x14ac:dyDescent="0.45">
      <c r="C12" s="162" t="s">
        <v>33</v>
      </c>
      <c r="D12" s="162" t="s">
        <v>175</v>
      </c>
      <c r="E12" s="162"/>
      <c r="F12" s="23">
        <v>16.21</v>
      </c>
      <c r="G12" s="23">
        <v>16.21</v>
      </c>
      <c r="H12" s="23">
        <v>16.05</v>
      </c>
      <c r="I12" s="23">
        <v>17.37</v>
      </c>
      <c r="J12" s="167">
        <v>12.54</v>
      </c>
      <c r="K12" s="167">
        <v>12.54</v>
      </c>
      <c r="L12" s="163"/>
      <c r="M12" s="163">
        <f t="shared" si="3"/>
        <v>0</v>
      </c>
      <c r="N12" s="17">
        <f t="shared" si="4"/>
        <v>0</v>
      </c>
      <c r="O12" s="163">
        <f t="shared" si="0"/>
        <v>-0.16000000000000014</v>
      </c>
      <c r="P12" s="129">
        <f t="shared" si="1"/>
        <v>-9.8704503392967394E-3</v>
      </c>
      <c r="Q12" s="163">
        <f t="shared" si="2"/>
        <v>1.3200000000000003</v>
      </c>
      <c r="R12" s="168">
        <f t="shared" si="5"/>
        <v>8.2242990654205622E-2</v>
      </c>
      <c r="S12" s="163">
        <f t="shared" si="6"/>
        <v>-4.8300000000000018</v>
      </c>
      <c r="T12" s="165">
        <f t="shared" si="7"/>
        <v>-0.2780656303972367</v>
      </c>
      <c r="U12" s="166">
        <f t="shared" si="8"/>
        <v>0</v>
      </c>
      <c r="V12" s="21">
        <f t="shared" si="9"/>
        <v>0</v>
      </c>
    </row>
    <row r="13" spans="3:22" ht="16.5" x14ac:dyDescent="0.45">
      <c r="C13" s="162" t="s">
        <v>33</v>
      </c>
      <c r="D13" s="162" t="s">
        <v>173</v>
      </c>
      <c r="E13" s="162"/>
      <c r="F13" s="23">
        <v>17.190000000000001</v>
      </c>
      <c r="G13" s="23">
        <v>17.190000000000001</v>
      </c>
      <c r="H13" s="23">
        <v>17.02</v>
      </c>
      <c r="I13" s="23">
        <v>17.37</v>
      </c>
      <c r="J13" s="167">
        <v>12.54</v>
      </c>
      <c r="K13" s="167">
        <v>12.54</v>
      </c>
      <c r="L13" s="163"/>
      <c r="M13" s="163">
        <f t="shared" si="3"/>
        <v>0</v>
      </c>
      <c r="N13" s="17">
        <f t="shared" si="4"/>
        <v>0</v>
      </c>
      <c r="O13" s="163">
        <f t="shared" si="0"/>
        <v>-0.17000000000000171</v>
      </c>
      <c r="P13" s="129">
        <f t="shared" si="1"/>
        <v>-9.8894706224550138E-3</v>
      </c>
      <c r="Q13" s="163">
        <f t="shared" si="2"/>
        <v>0.35000000000000142</v>
      </c>
      <c r="R13" s="168">
        <f t="shared" si="5"/>
        <v>2.0564042303172821E-2</v>
      </c>
      <c r="S13" s="163">
        <f t="shared" si="6"/>
        <v>-4.8300000000000018</v>
      </c>
      <c r="T13" s="165">
        <f t="shared" si="7"/>
        <v>-0.2780656303972367</v>
      </c>
      <c r="U13" s="166">
        <f t="shared" si="8"/>
        <v>0</v>
      </c>
      <c r="V13" s="21">
        <f t="shared" si="9"/>
        <v>0</v>
      </c>
    </row>
    <row r="14" spans="3:22" ht="16.5" x14ac:dyDescent="0.45">
      <c r="C14" s="162" t="s">
        <v>36</v>
      </c>
      <c r="D14" s="162" t="s">
        <v>177</v>
      </c>
      <c r="E14" s="162"/>
      <c r="F14" s="23">
        <v>17.440000000000001</v>
      </c>
      <c r="G14" s="23">
        <v>17.440000000000001</v>
      </c>
      <c r="H14" s="23">
        <v>17.27</v>
      </c>
      <c r="I14" s="23">
        <v>14.73</v>
      </c>
      <c r="J14" s="167">
        <v>13.54</v>
      </c>
      <c r="K14" s="167">
        <v>13.54</v>
      </c>
      <c r="L14" s="163"/>
      <c r="M14" s="163">
        <f t="shared" si="3"/>
        <v>0</v>
      </c>
      <c r="N14" s="17">
        <f t="shared" si="4"/>
        <v>0</v>
      </c>
      <c r="O14" s="163">
        <f t="shared" si="0"/>
        <v>-0.17000000000000171</v>
      </c>
      <c r="P14" s="129">
        <f t="shared" si="1"/>
        <v>-9.7477064220184463E-3</v>
      </c>
      <c r="Q14" s="163">
        <f t="shared" si="2"/>
        <v>-2.5399999999999991</v>
      </c>
      <c r="R14" s="168">
        <f t="shared" si="5"/>
        <v>-0.14707585408222346</v>
      </c>
      <c r="S14" s="163">
        <f t="shared" si="6"/>
        <v>-1.1900000000000013</v>
      </c>
      <c r="T14" s="165">
        <f t="shared" si="7"/>
        <v>-8.0787508486082904E-2</v>
      </c>
      <c r="U14" s="166">
        <f t="shared" si="8"/>
        <v>0</v>
      </c>
      <c r="V14" s="21">
        <f t="shared" si="9"/>
        <v>0</v>
      </c>
    </row>
    <row r="15" spans="3:22" ht="16.5" x14ac:dyDescent="0.45">
      <c r="C15" s="162" t="s">
        <v>36</v>
      </c>
      <c r="D15" s="162" t="s">
        <v>178</v>
      </c>
      <c r="E15" s="162"/>
      <c r="F15" s="23">
        <v>13.35</v>
      </c>
      <c r="G15" s="23">
        <v>13.35</v>
      </c>
      <c r="H15" s="23">
        <v>13.22</v>
      </c>
      <c r="I15" s="23">
        <v>10.55</v>
      </c>
      <c r="J15" s="167">
        <v>9.4600000000000009</v>
      </c>
      <c r="K15" s="167">
        <v>9.4600000000000009</v>
      </c>
      <c r="L15" s="163"/>
      <c r="M15" s="163">
        <f t="shared" si="3"/>
        <v>0</v>
      </c>
      <c r="N15" s="17">
        <f t="shared" si="4"/>
        <v>0</v>
      </c>
      <c r="O15" s="163">
        <f t="shared" si="0"/>
        <v>-0.12999999999999901</v>
      </c>
      <c r="P15" s="129">
        <f t="shared" si="1"/>
        <v>-9.7378277153557305E-3</v>
      </c>
      <c r="Q15" s="163">
        <f t="shared" si="2"/>
        <v>-2.67</v>
      </c>
      <c r="R15" s="168">
        <f t="shared" si="5"/>
        <v>-0.20196671709531011</v>
      </c>
      <c r="S15" s="163">
        <f t="shared" si="6"/>
        <v>-1.0899999999999999</v>
      </c>
      <c r="T15" s="165">
        <f t="shared" si="7"/>
        <v>-0.10331753554502368</v>
      </c>
      <c r="U15" s="166">
        <f t="shared" si="8"/>
        <v>0</v>
      </c>
      <c r="V15" s="21">
        <f t="shared" si="9"/>
        <v>0</v>
      </c>
    </row>
    <row r="16" spans="3:22" ht="16.5" x14ac:dyDescent="0.45">
      <c r="C16" s="162" t="s">
        <v>36</v>
      </c>
      <c r="D16" s="162" t="s">
        <v>179</v>
      </c>
      <c r="E16" s="162"/>
      <c r="F16" s="23">
        <v>13.35</v>
      </c>
      <c r="G16" s="23">
        <v>13.35</v>
      </c>
      <c r="H16" s="23">
        <v>13.22</v>
      </c>
      <c r="I16" s="23">
        <v>10.55</v>
      </c>
      <c r="J16" s="167">
        <v>9.4600000000000009</v>
      </c>
      <c r="K16" s="167">
        <v>9.4600000000000009</v>
      </c>
      <c r="L16" s="163"/>
      <c r="M16" s="163">
        <f t="shared" si="3"/>
        <v>0</v>
      </c>
      <c r="N16" s="17">
        <f t="shared" si="4"/>
        <v>0</v>
      </c>
      <c r="O16" s="163">
        <f t="shared" si="0"/>
        <v>-0.12999999999999901</v>
      </c>
      <c r="P16" s="129">
        <f t="shared" si="1"/>
        <v>-9.7378277153557305E-3</v>
      </c>
      <c r="Q16" s="163">
        <f t="shared" si="2"/>
        <v>-2.67</v>
      </c>
      <c r="R16" s="168">
        <f t="shared" si="5"/>
        <v>-0.20196671709531011</v>
      </c>
      <c r="S16" s="163">
        <f t="shared" si="6"/>
        <v>-1.0899999999999999</v>
      </c>
      <c r="T16" s="165">
        <f t="shared" si="7"/>
        <v>-0.10331753554502368</v>
      </c>
      <c r="U16" s="166">
        <f t="shared" si="8"/>
        <v>0</v>
      </c>
      <c r="V16" s="21">
        <f t="shared" si="9"/>
        <v>0</v>
      </c>
    </row>
    <row r="17" spans="3:22" ht="16.5" x14ac:dyDescent="0.45">
      <c r="C17" s="162" t="s">
        <v>40</v>
      </c>
      <c r="D17" s="162" t="s">
        <v>181</v>
      </c>
      <c r="E17" s="162"/>
      <c r="F17" s="23">
        <v>175.91</v>
      </c>
      <c r="G17" s="23">
        <v>175.91</v>
      </c>
      <c r="H17" s="23">
        <v>175.91</v>
      </c>
      <c r="I17" s="23">
        <v>198.64</v>
      </c>
      <c r="J17" s="167">
        <v>189.08</v>
      </c>
      <c r="K17" s="167">
        <v>189.08</v>
      </c>
      <c r="L17" s="163"/>
      <c r="M17" s="163">
        <f t="shared" ref="M17:M21" si="10">F17-G17</f>
        <v>0</v>
      </c>
      <c r="N17" s="17">
        <f t="shared" ref="N17:N21" si="11">M17/F17</f>
        <v>0</v>
      </c>
      <c r="O17" s="163">
        <f t="shared" ref="O17:O21" si="12">+H17-G17</f>
        <v>0</v>
      </c>
      <c r="P17" s="129">
        <f t="shared" ref="P17:P21" si="13">O17/G17</f>
        <v>0</v>
      </c>
      <c r="Q17" s="163">
        <f t="shared" ref="Q17:Q21" si="14">+I17-H17</f>
        <v>22.72999999999999</v>
      </c>
      <c r="R17" s="168">
        <f t="shared" si="5"/>
        <v>0.12921380251264847</v>
      </c>
      <c r="S17" s="163">
        <f t="shared" si="6"/>
        <v>-9.5599999999999739</v>
      </c>
      <c r="T17" s="165">
        <f t="shared" si="7"/>
        <v>-4.8127265404752186E-2</v>
      </c>
      <c r="U17" s="166">
        <f t="shared" si="8"/>
        <v>0</v>
      </c>
      <c r="V17" s="21">
        <f t="shared" si="9"/>
        <v>0</v>
      </c>
    </row>
    <row r="18" spans="3:22" ht="16.5" x14ac:dyDescent="0.45">
      <c r="C18" s="162" t="s">
        <v>42</v>
      </c>
      <c r="D18" s="162" t="s">
        <v>183</v>
      </c>
      <c r="E18" s="162"/>
      <c r="F18" s="23">
        <v>115.74</v>
      </c>
      <c r="G18" s="23">
        <v>115.74</v>
      </c>
      <c r="H18" s="23">
        <v>114.58</v>
      </c>
      <c r="I18" s="23">
        <v>121.49</v>
      </c>
      <c r="J18" s="167">
        <v>115.17</v>
      </c>
      <c r="K18" s="167">
        <v>115.17</v>
      </c>
      <c r="L18" s="163"/>
      <c r="M18" s="163">
        <f t="shared" si="10"/>
        <v>0</v>
      </c>
      <c r="N18" s="17">
        <f t="shared" si="11"/>
        <v>0</v>
      </c>
      <c r="O18" s="163">
        <f t="shared" si="12"/>
        <v>-1.1599999999999966</v>
      </c>
      <c r="P18" s="129">
        <f t="shared" si="13"/>
        <v>-1.002246414377049E-2</v>
      </c>
      <c r="Q18" s="163">
        <f t="shared" si="14"/>
        <v>6.9099999999999966</v>
      </c>
      <c r="R18" s="168">
        <f t="shared" si="5"/>
        <v>6.0307208936987232E-2</v>
      </c>
      <c r="S18" s="163">
        <f t="shared" si="6"/>
        <v>-6.3199999999999932</v>
      </c>
      <c r="T18" s="165">
        <f t="shared" si="7"/>
        <v>-5.202074244793805E-2</v>
      </c>
      <c r="U18" s="166">
        <f t="shared" si="8"/>
        <v>0</v>
      </c>
      <c r="V18" s="21">
        <f t="shared" si="9"/>
        <v>0</v>
      </c>
    </row>
    <row r="19" spans="3:22" ht="16.5" x14ac:dyDescent="0.45">
      <c r="C19" s="162" t="s">
        <v>42</v>
      </c>
      <c r="D19" s="162" t="s">
        <v>184</v>
      </c>
      <c r="E19" s="162"/>
      <c r="F19" s="23">
        <v>160.74</v>
      </c>
      <c r="G19" s="23">
        <v>160.74</v>
      </c>
      <c r="H19" s="23">
        <v>159.13</v>
      </c>
      <c r="I19" s="23">
        <v>151.07</v>
      </c>
      <c r="J19" s="167">
        <v>120.84</v>
      </c>
      <c r="K19" s="167">
        <v>120.84</v>
      </c>
      <c r="L19" s="163"/>
      <c r="M19" s="163">
        <f t="shared" si="10"/>
        <v>0</v>
      </c>
      <c r="N19" s="17">
        <f t="shared" si="11"/>
        <v>0</v>
      </c>
      <c r="O19" s="163">
        <f t="shared" si="12"/>
        <v>-1.6100000000000136</v>
      </c>
      <c r="P19" s="129">
        <f t="shared" si="13"/>
        <v>-1.0016175189747503E-2</v>
      </c>
      <c r="Q19" s="163">
        <f t="shared" si="14"/>
        <v>-8.0600000000000023</v>
      </c>
      <c r="R19" s="168">
        <f t="shared" si="5"/>
        <v>-5.0650411613146498E-2</v>
      </c>
      <c r="S19" s="163">
        <f>+J19-I19</f>
        <v>-30.22999999999999</v>
      </c>
      <c r="T19" s="165">
        <f t="shared" si="7"/>
        <v>-0.20010591116700863</v>
      </c>
      <c r="U19" s="166">
        <f t="shared" si="8"/>
        <v>0</v>
      </c>
      <c r="V19" s="21">
        <f t="shared" si="9"/>
        <v>0</v>
      </c>
    </row>
    <row r="20" spans="3:22" ht="16.5" x14ac:dyDescent="0.45">
      <c r="C20" s="162" t="s">
        <v>45</v>
      </c>
      <c r="D20" s="162" t="s">
        <v>186</v>
      </c>
      <c r="E20" s="162"/>
      <c r="F20" s="23">
        <v>119.09</v>
      </c>
      <c r="G20" s="23">
        <v>119.09</v>
      </c>
      <c r="H20" s="23">
        <v>115.52</v>
      </c>
      <c r="I20" s="23">
        <v>105.76</v>
      </c>
      <c r="J20" s="167">
        <v>96.15</v>
      </c>
      <c r="K20" s="167">
        <v>96.15</v>
      </c>
      <c r="L20" s="163"/>
      <c r="M20" s="163">
        <f t="shared" si="10"/>
        <v>0</v>
      </c>
      <c r="N20" s="17">
        <f t="shared" si="11"/>
        <v>0</v>
      </c>
      <c r="O20" s="163">
        <f t="shared" si="12"/>
        <v>-3.5700000000000074</v>
      </c>
      <c r="P20" s="129">
        <f t="shared" si="13"/>
        <v>-2.9977328071206712E-2</v>
      </c>
      <c r="Q20" s="163">
        <f t="shared" si="14"/>
        <v>-9.7599999999999909</v>
      </c>
      <c r="R20" s="168">
        <f t="shared" si="5"/>
        <v>-8.448753462603871E-2</v>
      </c>
      <c r="S20" s="163">
        <f t="shared" si="6"/>
        <v>-9.61</v>
      </c>
      <c r="T20" s="165">
        <f t="shared" si="7"/>
        <v>-9.0866111951588488E-2</v>
      </c>
      <c r="U20" s="166">
        <f t="shared" si="8"/>
        <v>0</v>
      </c>
      <c r="V20" s="21">
        <f t="shared" si="9"/>
        <v>0</v>
      </c>
    </row>
    <row r="21" spans="3:22" ht="16.5" x14ac:dyDescent="0.45">
      <c r="C21" s="162" t="s">
        <v>45</v>
      </c>
      <c r="D21" s="162" t="s">
        <v>187</v>
      </c>
      <c r="E21" s="162"/>
      <c r="F21" s="23">
        <v>119.09</v>
      </c>
      <c r="G21" s="23">
        <v>119.09</v>
      </c>
      <c r="H21" s="23">
        <v>115.52</v>
      </c>
      <c r="I21" s="23">
        <v>105.76</v>
      </c>
      <c r="J21" s="167">
        <v>96.15</v>
      </c>
      <c r="K21" s="167">
        <v>96.15</v>
      </c>
      <c r="L21" s="163"/>
      <c r="M21" s="163">
        <f t="shared" si="10"/>
        <v>0</v>
      </c>
      <c r="N21" s="17">
        <f t="shared" si="11"/>
        <v>0</v>
      </c>
      <c r="O21" s="163">
        <f t="shared" si="12"/>
        <v>-3.5700000000000074</v>
      </c>
      <c r="P21" s="129">
        <f t="shared" si="13"/>
        <v>-2.9977328071206712E-2</v>
      </c>
      <c r="Q21" s="163">
        <f t="shared" si="14"/>
        <v>-9.7599999999999909</v>
      </c>
      <c r="R21" s="168">
        <f t="shared" si="5"/>
        <v>-8.448753462603871E-2</v>
      </c>
      <c r="S21" s="163">
        <f t="shared" si="6"/>
        <v>-9.61</v>
      </c>
      <c r="T21" s="165">
        <f t="shared" si="7"/>
        <v>-9.0866111951588488E-2</v>
      </c>
      <c r="U21" s="166">
        <f t="shared" si="8"/>
        <v>0</v>
      </c>
      <c r="V21" s="21">
        <f t="shared" si="9"/>
        <v>0</v>
      </c>
    </row>
    <row r="22" spans="3:22" ht="16.5" x14ac:dyDescent="0.45">
      <c r="C22" s="162" t="s">
        <v>48</v>
      </c>
      <c r="D22" s="162" t="s">
        <v>189</v>
      </c>
      <c r="E22" s="162"/>
      <c r="F22" s="23">
        <v>28.1</v>
      </c>
      <c r="G22" s="23">
        <v>28.1</v>
      </c>
      <c r="H22" s="23">
        <v>27.82</v>
      </c>
      <c r="I22" s="23">
        <v>23.66</v>
      </c>
      <c r="J22" s="167">
        <v>21.77</v>
      </c>
      <c r="K22" s="167">
        <v>21.77</v>
      </c>
      <c r="L22" s="163"/>
      <c r="M22" s="163">
        <f t="shared" ref="M22:M32" si="15">F22-G22</f>
        <v>0</v>
      </c>
      <c r="N22" s="17">
        <f t="shared" ref="N22:N32" si="16">M22/F22</f>
        <v>0</v>
      </c>
      <c r="O22" s="163">
        <f t="shared" ref="O22:O32" si="17">+H22-G22</f>
        <v>-0.28000000000000114</v>
      </c>
      <c r="P22" s="129">
        <f t="shared" ref="P22:P32" si="18">O22/G22</f>
        <v>-9.9644128113879401E-3</v>
      </c>
      <c r="Q22" s="163">
        <f t="shared" ref="Q22:Q32" si="19">+I22-H22</f>
        <v>-4.16</v>
      </c>
      <c r="R22" s="168">
        <f t="shared" si="5"/>
        <v>-0.14953271028037385</v>
      </c>
      <c r="S22" s="163">
        <f t="shared" si="6"/>
        <v>-1.8900000000000006</v>
      </c>
      <c r="T22" s="165">
        <f t="shared" si="7"/>
        <v>-7.9881656804733747E-2</v>
      </c>
      <c r="U22" s="166">
        <f t="shared" si="8"/>
        <v>0</v>
      </c>
      <c r="V22" s="21">
        <f t="shared" si="9"/>
        <v>0</v>
      </c>
    </row>
    <row r="23" spans="3:22" ht="16.5" x14ac:dyDescent="0.45">
      <c r="C23" s="162" t="s">
        <v>50</v>
      </c>
      <c r="D23" s="162" t="s">
        <v>191</v>
      </c>
      <c r="E23" s="162"/>
      <c r="F23" s="23">
        <v>159.66</v>
      </c>
      <c r="G23" s="23">
        <v>159.66</v>
      </c>
      <c r="H23" s="23">
        <v>158.06</v>
      </c>
      <c r="I23" s="23">
        <v>146.52000000000001</v>
      </c>
      <c r="J23" s="167">
        <v>138.66999999999999</v>
      </c>
      <c r="K23" s="167">
        <v>138.66999999999999</v>
      </c>
      <c r="L23" s="163"/>
      <c r="M23" s="163">
        <f t="shared" si="15"/>
        <v>0</v>
      </c>
      <c r="N23" s="17">
        <f t="shared" si="16"/>
        <v>0</v>
      </c>
      <c r="O23" s="163">
        <f t="shared" si="17"/>
        <v>-1.5999999999999943</v>
      </c>
      <c r="P23" s="129">
        <f t="shared" si="18"/>
        <v>-1.002129525241134E-2</v>
      </c>
      <c r="Q23" s="163">
        <f t="shared" si="19"/>
        <v>-11.539999999999992</v>
      </c>
      <c r="R23" s="168">
        <f t="shared" si="5"/>
        <v>-7.3010249272428135E-2</v>
      </c>
      <c r="S23" s="163">
        <f t="shared" si="6"/>
        <v>-7.8500000000000227</v>
      </c>
      <c r="T23" s="165">
        <f t="shared" si="7"/>
        <v>-5.3576303576303726E-2</v>
      </c>
      <c r="U23" s="166">
        <f t="shared" si="8"/>
        <v>0</v>
      </c>
      <c r="V23" s="21">
        <f t="shared" si="9"/>
        <v>0</v>
      </c>
    </row>
    <row r="24" spans="3:22" ht="16.5" x14ac:dyDescent="0.45">
      <c r="C24" s="162" t="s">
        <v>52</v>
      </c>
      <c r="D24" s="162" t="s">
        <v>193</v>
      </c>
      <c r="E24" s="162"/>
      <c r="F24" s="23">
        <v>159.57</v>
      </c>
      <c r="G24" s="23">
        <v>159.57</v>
      </c>
      <c r="H24" s="23">
        <v>157.97</v>
      </c>
      <c r="I24" s="23">
        <v>152.78</v>
      </c>
      <c r="J24" s="167">
        <v>144.84</v>
      </c>
      <c r="K24" s="167">
        <v>144.84</v>
      </c>
      <c r="L24" s="163"/>
      <c r="M24" s="163">
        <f t="shared" si="15"/>
        <v>0</v>
      </c>
      <c r="N24" s="17">
        <f t="shared" si="16"/>
        <v>0</v>
      </c>
      <c r="O24" s="163">
        <f t="shared" si="17"/>
        <v>-1.5999999999999943</v>
      </c>
      <c r="P24" s="129">
        <f t="shared" si="18"/>
        <v>-1.0026947421194424E-2</v>
      </c>
      <c r="Q24" s="163">
        <f t="shared" si="19"/>
        <v>-5.1899999999999977</v>
      </c>
      <c r="R24" s="168">
        <f t="shared" si="5"/>
        <v>-3.2854339431537621E-2</v>
      </c>
      <c r="S24" s="163">
        <f t="shared" si="6"/>
        <v>-7.9399999999999977</v>
      </c>
      <c r="T24" s="165">
        <f t="shared" si="7"/>
        <v>-5.1970153161408544E-2</v>
      </c>
      <c r="U24" s="166">
        <f t="shared" si="8"/>
        <v>0</v>
      </c>
      <c r="V24" s="21">
        <f t="shared" si="9"/>
        <v>0</v>
      </c>
    </row>
    <row r="25" spans="3:22" ht="16.5" x14ac:dyDescent="0.45">
      <c r="C25" s="162" t="s">
        <v>54</v>
      </c>
      <c r="D25" s="162" t="s">
        <v>195</v>
      </c>
      <c r="E25" s="162"/>
      <c r="F25" s="23">
        <v>64.84</v>
      </c>
      <c r="G25" s="23">
        <v>64.84</v>
      </c>
      <c r="H25" s="23">
        <v>64.19</v>
      </c>
      <c r="I25" s="23">
        <v>62.78</v>
      </c>
      <c r="J25" s="167">
        <v>59.78</v>
      </c>
      <c r="K25" s="167">
        <v>59.78</v>
      </c>
      <c r="L25" s="163"/>
      <c r="M25" s="163">
        <f t="shared" si="15"/>
        <v>0</v>
      </c>
      <c r="N25" s="17">
        <f t="shared" si="16"/>
        <v>0</v>
      </c>
      <c r="O25" s="163">
        <f t="shared" si="17"/>
        <v>-0.65000000000000568</v>
      </c>
      <c r="P25" s="129">
        <f t="shared" si="18"/>
        <v>-1.002467612584833E-2</v>
      </c>
      <c r="Q25" s="163">
        <f t="shared" si="19"/>
        <v>-1.4099999999999966</v>
      </c>
      <c r="R25" s="168">
        <f t="shared" si="5"/>
        <v>-2.1966038323726386E-2</v>
      </c>
      <c r="S25" s="163">
        <f t="shared" si="6"/>
        <v>-3</v>
      </c>
      <c r="T25" s="165">
        <f t="shared" si="7"/>
        <v>-4.7785919082510356E-2</v>
      </c>
      <c r="U25" s="166">
        <f t="shared" si="8"/>
        <v>0</v>
      </c>
      <c r="V25" s="21">
        <f t="shared" si="9"/>
        <v>0</v>
      </c>
    </row>
    <row r="26" spans="3:22" ht="16.5" x14ac:dyDescent="0.45">
      <c r="C26" s="162" t="s">
        <v>56</v>
      </c>
      <c r="D26" s="162" t="s">
        <v>197</v>
      </c>
      <c r="E26" s="162"/>
      <c r="F26" s="23">
        <v>78.17</v>
      </c>
      <c r="G26" s="23">
        <v>78.17</v>
      </c>
      <c r="H26" s="23">
        <v>77.39</v>
      </c>
      <c r="I26" s="23">
        <v>78.599999999999994</v>
      </c>
      <c r="J26" s="167">
        <v>72.040000000000006</v>
      </c>
      <c r="K26" s="167">
        <v>72.040000000000006</v>
      </c>
      <c r="L26" s="163"/>
      <c r="M26" s="163">
        <f t="shared" si="15"/>
        <v>0</v>
      </c>
      <c r="N26" s="17">
        <f t="shared" si="16"/>
        <v>0</v>
      </c>
      <c r="O26" s="163">
        <f t="shared" si="17"/>
        <v>-0.78000000000000114</v>
      </c>
      <c r="P26" s="129">
        <f t="shared" si="18"/>
        <v>-9.9782525265447244E-3</v>
      </c>
      <c r="Q26" s="163">
        <f t="shared" si="19"/>
        <v>1.2099999999999937</v>
      </c>
      <c r="R26" s="168">
        <f t="shared" si="5"/>
        <v>1.5635094973510708E-2</v>
      </c>
      <c r="S26" s="163">
        <f t="shared" si="6"/>
        <v>-6.5599999999999881</v>
      </c>
      <c r="T26" s="165">
        <f t="shared" si="7"/>
        <v>-8.3460559796437517E-2</v>
      </c>
      <c r="U26" s="166">
        <f t="shared" si="8"/>
        <v>0</v>
      </c>
      <c r="V26" s="21">
        <f t="shared" si="9"/>
        <v>0</v>
      </c>
    </row>
    <row r="27" spans="3:22" ht="16.5" x14ac:dyDescent="0.45">
      <c r="C27" s="162" t="s">
        <v>56</v>
      </c>
      <c r="D27" s="162" t="s">
        <v>197</v>
      </c>
      <c r="E27" s="162"/>
      <c r="F27" s="23">
        <v>78.17</v>
      </c>
      <c r="G27" s="23">
        <v>78.17</v>
      </c>
      <c r="H27" s="23">
        <v>77.39</v>
      </c>
      <c r="I27" s="23">
        <v>78.599999999999994</v>
      </c>
      <c r="J27" s="167">
        <v>72.040000000000006</v>
      </c>
      <c r="K27" s="167">
        <v>72.040000000000006</v>
      </c>
      <c r="L27" s="163"/>
      <c r="M27" s="163">
        <f t="shared" si="15"/>
        <v>0</v>
      </c>
      <c r="N27" s="17">
        <f t="shared" si="16"/>
        <v>0</v>
      </c>
      <c r="O27" s="163">
        <f t="shared" si="17"/>
        <v>-0.78000000000000114</v>
      </c>
      <c r="P27" s="129">
        <f t="shared" si="18"/>
        <v>-9.9782525265447244E-3</v>
      </c>
      <c r="Q27" s="163">
        <f t="shared" si="19"/>
        <v>1.2099999999999937</v>
      </c>
      <c r="R27" s="168">
        <f t="shared" si="5"/>
        <v>1.5635094973510708E-2</v>
      </c>
      <c r="S27" s="163">
        <f t="shared" si="6"/>
        <v>-6.5599999999999881</v>
      </c>
      <c r="T27" s="165">
        <f t="shared" si="7"/>
        <v>-8.3460559796437517E-2</v>
      </c>
      <c r="U27" s="166">
        <f t="shared" si="8"/>
        <v>0</v>
      </c>
      <c r="V27" s="21">
        <f t="shared" si="9"/>
        <v>0</v>
      </c>
    </row>
    <row r="28" spans="3:22" ht="16.5" x14ac:dyDescent="0.45">
      <c r="C28" s="162" t="s">
        <v>59</v>
      </c>
      <c r="D28" s="162" t="s">
        <v>202</v>
      </c>
      <c r="E28" s="162"/>
      <c r="F28" s="23">
        <v>25.6</v>
      </c>
      <c r="G28" s="23">
        <v>25.6</v>
      </c>
      <c r="H28" s="23">
        <v>25.34</v>
      </c>
      <c r="I28" s="23">
        <v>22.98</v>
      </c>
      <c r="J28" s="167">
        <v>16.420000000000002</v>
      </c>
      <c r="K28" s="167">
        <v>16.420000000000002</v>
      </c>
      <c r="L28" s="163"/>
      <c r="M28" s="163">
        <f t="shared" si="15"/>
        <v>0</v>
      </c>
      <c r="N28" s="17">
        <f t="shared" si="16"/>
        <v>0</v>
      </c>
      <c r="O28" s="163">
        <f t="shared" si="17"/>
        <v>-0.26000000000000156</v>
      </c>
      <c r="P28" s="129">
        <f t="shared" si="18"/>
        <v>-1.0156250000000061E-2</v>
      </c>
      <c r="Q28" s="163">
        <f t="shared" si="19"/>
        <v>-2.3599999999999994</v>
      </c>
      <c r="R28" s="168">
        <f t="shared" si="5"/>
        <v>-9.3133385951065489E-2</v>
      </c>
      <c r="S28" s="163">
        <f t="shared" si="6"/>
        <v>-6.5599999999999987</v>
      </c>
      <c r="T28" s="165">
        <f t="shared" si="7"/>
        <v>-0.28546562228024364</v>
      </c>
      <c r="U28" s="166">
        <f t="shared" si="8"/>
        <v>0</v>
      </c>
      <c r="V28" s="21">
        <f t="shared" si="9"/>
        <v>0</v>
      </c>
    </row>
    <row r="29" spans="3:22" ht="16.5" x14ac:dyDescent="0.45">
      <c r="C29" s="162" t="s">
        <v>59</v>
      </c>
      <c r="D29" s="162" t="s">
        <v>204</v>
      </c>
      <c r="E29" s="162"/>
      <c r="F29" s="23">
        <v>25.6</v>
      </c>
      <c r="G29" s="23">
        <v>25.6</v>
      </c>
      <c r="H29" s="23">
        <v>25.34</v>
      </c>
      <c r="I29" s="23">
        <v>22.98</v>
      </c>
      <c r="J29" s="167">
        <v>16.420000000000002</v>
      </c>
      <c r="K29" s="167">
        <v>16.420000000000002</v>
      </c>
      <c r="L29" s="163"/>
      <c r="M29" s="163">
        <f t="shared" si="15"/>
        <v>0</v>
      </c>
      <c r="N29" s="17">
        <f t="shared" si="16"/>
        <v>0</v>
      </c>
      <c r="O29" s="163">
        <f t="shared" si="17"/>
        <v>-0.26000000000000156</v>
      </c>
      <c r="P29" s="129">
        <f t="shared" si="18"/>
        <v>-1.0156250000000061E-2</v>
      </c>
      <c r="Q29" s="163">
        <f t="shared" si="19"/>
        <v>-2.3599999999999994</v>
      </c>
      <c r="R29" s="168">
        <f t="shared" si="5"/>
        <v>-9.3133385951065489E-2</v>
      </c>
      <c r="S29" s="163">
        <f t="shared" si="6"/>
        <v>-6.5599999999999987</v>
      </c>
      <c r="T29" s="165">
        <f t="shared" si="7"/>
        <v>-0.28546562228024364</v>
      </c>
      <c r="U29" s="166">
        <f t="shared" si="8"/>
        <v>0</v>
      </c>
      <c r="V29" s="21">
        <f t="shared" si="9"/>
        <v>0</v>
      </c>
    </row>
    <row r="30" spans="3:22" ht="16.5" x14ac:dyDescent="0.45">
      <c r="C30" s="162" t="s">
        <v>62</v>
      </c>
      <c r="D30" s="162" t="s">
        <v>206</v>
      </c>
      <c r="E30" s="162"/>
      <c r="F30" s="23">
        <v>43.41</v>
      </c>
      <c r="G30" s="23">
        <v>43.41</v>
      </c>
      <c r="H30" s="23">
        <v>42.98</v>
      </c>
      <c r="I30" s="23">
        <v>35.950000000000003</v>
      </c>
      <c r="J30" s="167">
        <v>32.729999999999997</v>
      </c>
      <c r="K30" s="167">
        <v>32.729999999999997</v>
      </c>
      <c r="L30" s="163"/>
      <c r="M30" s="163">
        <f t="shared" si="15"/>
        <v>0</v>
      </c>
      <c r="N30" s="17">
        <f t="shared" si="16"/>
        <v>0</v>
      </c>
      <c r="O30" s="163">
        <f t="shared" si="17"/>
        <v>-0.42999999999999972</v>
      </c>
      <c r="P30" s="129">
        <f t="shared" si="18"/>
        <v>-9.90555171619442E-3</v>
      </c>
      <c r="Q30" s="163">
        <f t="shared" si="19"/>
        <v>-7.029999999999994</v>
      </c>
      <c r="R30" s="168">
        <f t="shared" si="5"/>
        <v>-0.1635644485807351</v>
      </c>
      <c r="S30" s="163">
        <f t="shared" si="6"/>
        <v>-3.220000000000006</v>
      </c>
      <c r="T30" s="165">
        <f t="shared" si="7"/>
        <v>-8.9568845618915316E-2</v>
      </c>
      <c r="U30" s="166">
        <f t="shared" si="8"/>
        <v>0</v>
      </c>
      <c r="V30" s="21">
        <f t="shared" si="9"/>
        <v>0</v>
      </c>
    </row>
    <row r="31" spans="3:22" ht="16.5" x14ac:dyDescent="0.45">
      <c r="C31" s="162" t="s">
        <v>62</v>
      </c>
      <c r="D31" s="162" t="s">
        <v>207</v>
      </c>
      <c r="E31" s="162"/>
      <c r="F31" s="23">
        <v>43.41</v>
      </c>
      <c r="G31" s="23">
        <v>43.41</v>
      </c>
      <c r="H31" s="23">
        <v>42.98</v>
      </c>
      <c r="I31" s="23">
        <v>35.950000000000003</v>
      </c>
      <c r="J31" s="167">
        <v>32.729999999999997</v>
      </c>
      <c r="K31" s="167">
        <v>32.729999999999997</v>
      </c>
      <c r="L31" s="163"/>
      <c r="M31" s="163">
        <f t="shared" si="15"/>
        <v>0</v>
      </c>
      <c r="N31" s="17">
        <f t="shared" si="16"/>
        <v>0</v>
      </c>
      <c r="O31" s="163">
        <f t="shared" si="17"/>
        <v>-0.42999999999999972</v>
      </c>
      <c r="P31" s="129">
        <f t="shared" si="18"/>
        <v>-9.90555171619442E-3</v>
      </c>
      <c r="Q31" s="163">
        <f t="shared" si="19"/>
        <v>-7.029999999999994</v>
      </c>
      <c r="R31" s="168">
        <f t="shared" si="5"/>
        <v>-0.1635644485807351</v>
      </c>
      <c r="S31" s="163">
        <f t="shared" si="6"/>
        <v>-3.220000000000006</v>
      </c>
      <c r="T31" s="165">
        <f t="shared" si="7"/>
        <v>-8.9568845618915316E-2</v>
      </c>
      <c r="U31" s="166">
        <f t="shared" si="8"/>
        <v>0</v>
      </c>
      <c r="V31" s="21">
        <f t="shared" si="9"/>
        <v>0</v>
      </c>
    </row>
    <row r="32" spans="3:22" ht="16.5" x14ac:dyDescent="0.45">
      <c r="C32" s="162" t="s">
        <v>65</v>
      </c>
      <c r="D32" s="162" t="s">
        <v>209</v>
      </c>
      <c r="E32" s="162"/>
      <c r="F32" s="23">
        <v>107.66</v>
      </c>
      <c r="G32" s="23">
        <v>107.66</v>
      </c>
      <c r="H32" s="23">
        <v>106.58</v>
      </c>
      <c r="I32" s="23">
        <v>116.07</v>
      </c>
      <c r="J32" s="167">
        <v>110.28</v>
      </c>
      <c r="K32" s="167">
        <v>110.28</v>
      </c>
      <c r="L32" s="163"/>
      <c r="M32" s="163">
        <f t="shared" si="15"/>
        <v>0</v>
      </c>
      <c r="N32" s="17">
        <f t="shared" si="16"/>
        <v>0</v>
      </c>
      <c r="O32" s="163">
        <f t="shared" si="17"/>
        <v>-1.0799999999999983</v>
      </c>
      <c r="P32" s="129">
        <f t="shared" si="18"/>
        <v>-1.0031580902842266E-2</v>
      </c>
      <c r="Q32" s="163">
        <f t="shared" si="19"/>
        <v>9.4899999999999949</v>
      </c>
      <c r="R32" s="168">
        <f t="shared" si="5"/>
        <v>8.9041095890410912E-2</v>
      </c>
      <c r="S32" s="163">
        <f t="shared" si="6"/>
        <v>-5.789999999999992</v>
      </c>
      <c r="T32" s="165">
        <f t="shared" si="7"/>
        <v>-4.9883690876195333E-2</v>
      </c>
      <c r="U32" s="166">
        <f t="shared" si="8"/>
        <v>0</v>
      </c>
      <c r="V32" s="21">
        <f t="shared" si="9"/>
        <v>0</v>
      </c>
    </row>
    <row r="33" spans="14:22" x14ac:dyDescent="0.35">
      <c r="N33" s="169">
        <f>AVERAGE(N3:N32)</f>
        <v>0</v>
      </c>
      <c r="P33" s="169">
        <f>AVERAGE(P3:P32)</f>
        <v>-1.0973554750864331E-2</v>
      </c>
      <c r="R33" s="17">
        <f>AVERAGE(R3:R32)</f>
        <v>-6.5654860204420309E-2</v>
      </c>
      <c r="S33" s="17"/>
      <c r="T33" s="17">
        <f>AVERAGE(T3:T32)</f>
        <v>-0.11078939008205389</v>
      </c>
      <c r="U33" s="170">
        <f>AVERAGE(U3:U32)</f>
        <v>0</v>
      </c>
      <c r="V33" s="170">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workbookViewId="0"/>
  </sheetViews>
  <sheetFormatPr defaultRowHeight="14.5" x14ac:dyDescent="0.35"/>
  <cols>
    <col min="1" max="1" width="110.36328125" style="475" customWidth="1"/>
  </cols>
  <sheetData>
    <row r="1" spans="1:1" ht="21.5" thickBot="1" x14ac:dyDescent="0.4">
      <c r="A1" s="476" t="s">
        <v>748</v>
      </c>
    </row>
    <row r="2" spans="1:1" ht="21.5" thickBot="1" x14ac:dyDescent="0.4">
      <c r="A2" s="477"/>
    </row>
    <row r="3" spans="1:1" ht="294.5" thickBot="1" x14ac:dyDescent="0.4">
      <c r="A3" s="478" t="s">
        <v>751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K189"/>
  <sheetViews>
    <sheetView tabSelected="1" zoomScaleNormal="100" workbookViewId="0"/>
  </sheetViews>
  <sheetFormatPr defaultColWidth="8.81640625" defaultRowHeight="16" x14ac:dyDescent="0.45"/>
  <cols>
    <col min="1" max="1" width="7" style="155" customWidth="1"/>
    <col min="2" max="2" width="26.453125" style="155" customWidth="1"/>
    <col min="3" max="3" width="62.453125" style="161" customWidth="1"/>
    <col min="4" max="4" width="17.26953125" style="160" customWidth="1"/>
    <col min="5" max="5" width="14.7265625" style="153" customWidth="1"/>
    <col min="6" max="6" width="11.453125" style="153" customWidth="1"/>
    <col min="7" max="7" width="13.7265625" style="276" customWidth="1"/>
    <col min="8" max="8" width="11.1796875" style="153" customWidth="1"/>
    <col min="9" max="9" width="20.81640625" style="76" bestFit="1" customWidth="1"/>
    <col min="10" max="16384" width="8.81640625" style="76"/>
  </cols>
  <sheetData>
    <row r="1" spans="1:8" x14ac:dyDescent="0.45">
      <c r="A1" s="411" t="s">
        <v>754</v>
      </c>
    </row>
    <row r="2" spans="1:8" ht="16.5" thickBot="1" x14ac:dyDescent="0.5"/>
    <row r="3" spans="1:8" ht="18.5" x14ac:dyDescent="0.45">
      <c r="A3" s="186" t="s">
        <v>212</v>
      </c>
      <c r="B3" s="148"/>
      <c r="C3" s="130"/>
      <c r="D3" s="184" t="s">
        <v>701</v>
      </c>
      <c r="E3" s="149"/>
      <c r="F3" s="149"/>
      <c r="G3" s="277"/>
      <c r="H3" s="150"/>
    </row>
    <row r="4" spans="1:8" ht="17.5" x14ac:dyDescent="0.45">
      <c r="A4" s="187" t="s">
        <v>692</v>
      </c>
      <c r="B4" s="151"/>
      <c r="C4" s="131"/>
      <c r="D4" s="185" t="s">
        <v>702</v>
      </c>
      <c r="E4" s="152"/>
      <c r="F4" s="152"/>
      <c r="G4" s="278"/>
      <c r="H4" s="154"/>
    </row>
    <row r="5" spans="1:8" ht="13.5" customHeight="1" x14ac:dyDescent="0.45">
      <c r="A5" s="211"/>
      <c r="B5" s="151"/>
      <c r="C5" s="131"/>
      <c r="D5" s="132"/>
      <c r="E5" s="152"/>
      <c r="F5" s="152"/>
      <c r="G5" s="278"/>
      <c r="H5" s="154"/>
    </row>
    <row r="6" spans="1:8" ht="75.400000000000006" customHeight="1" thickBot="1" x14ac:dyDescent="0.35">
      <c r="A6" s="533" t="s">
        <v>716</v>
      </c>
      <c r="B6" s="534"/>
      <c r="C6" s="534"/>
      <c r="D6" s="534"/>
      <c r="E6" s="534"/>
      <c r="F6" s="534"/>
      <c r="G6" s="534"/>
      <c r="H6" s="535"/>
    </row>
    <row r="7" spans="1:8" s="77" customFormat="1" ht="123" thickBot="1" x14ac:dyDescent="0.3">
      <c r="A7" s="258" t="s">
        <v>16</v>
      </c>
      <c r="B7" s="259" t="s">
        <v>213</v>
      </c>
      <c r="C7" s="260" t="s">
        <v>214</v>
      </c>
      <c r="D7" s="259" t="s">
        <v>215</v>
      </c>
      <c r="E7" s="229" t="s">
        <v>696</v>
      </c>
      <c r="F7" s="230" t="s">
        <v>695</v>
      </c>
      <c r="G7" s="326" t="s">
        <v>724</v>
      </c>
      <c r="H7" s="231" t="s">
        <v>694</v>
      </c>
    </row>
    <row r="8" spans="1:8" s="77" customFormat="1" ht="18" thickBot="1" x14ac:dyDescent="0.5">
      <c r="A8" s="572" t="s">
        <v>703</v>
      </c>
      <c r="B8" s="573"/>
      <c r="C8" s="573"/>
      <c r="D8" s="573"/>
      <c r="E8" s="573"/>
      <c r="F8" s="573"/>
      <c r="G8" s="573"/>
      <c r="H8" s="574"/>
    </row>
    <row r="9" spans="1:8" s="77" customFormat="1" ht="32" x14ac:dyDescent="0.45">
      <c r="A9" s="527">
        <v>90633</v>
      </c>
      <c r="B9" s="257" t="s">
        <v>224</v>
      </c>
      <c r="C9" s="530" t="s">
        <v>223</v>
      </c>
      <c r="D9" s="209" t="s">
        <v>171</v>
      </c>
      <c r="E9" s="576">
        <v>20.72</v>
      </c>
      <c r="F9" s="201">
        <v>36.923999999999999</v>
      </c>
      <c r="G9" s="561">
        <v>22.79</v>
      </c>
      <c r="H9" s="578">
        <f>+(G9-E9)/E9</f>
        <v>9.9903474903474926E-2</v>
      </c>
    </row>
    <row r="10" spans="1:8" s="77" customFormat="1" ht="32.5" thickBot="1" x14ac:dyDescent="0.5">
      <c r="A10" s="554"/>
      <c r="B10" s="228" t="s">
        <v>225</v>
      </c>
      <c r="C10" s="575"/>
      <c r="D10" s="193" t="s">
        <v>170</v>
      </c>
      <c r="E10" s="577"/>
      <c r="F10" s="133">
        <v>36.658000000000001</v>
      </c>
      <c r="G10" s="540"/>
      <c r="H10" s="579"/>
    </row>
    <row r="11" spans="1:8" s="77" customFormat="1" ht="16" customHeight="1" thickBot="1" x14ac:dyDescent="0.5">
      <c r="A11" s="493" t="s">
        <v>704</v>
      </c>
      <c r="B11" s="494"/>
      <c r="C11" s="494"/>
      <c r="D11" s="494"/>
      <c r="E11" s="494"/>
      <c r="F11" s="494"/>
      <c r="G11" s="494"/>
      <c r="H11" s="495"/>
    </row>
    <row r="12" spans="1:8" s="77" customFormat="1" ht="32" x14ac:dyDescent="0.25">
      <c r="A12" s="527">
        <v>90744</v>
      </c>
      <c r="B12" s="262" t="s">
        <v>270</v>
      </c>
      <c r="C12" s="530" t="s">
        <v>271</v>
      </c>
      <c r="D12" s="581" t="s">
        <v>173</v>
      </c>
      <c r="E12" s="576">
        <v>12.54</v>
      </c>
      <c r="F12" s="583">
        <v>26.347999999999999</v>
      </c>
      <c r="G12" s="545">
        <v>13.79</v>
      </c>
      <c r="H12" s="591">
        <f>+(G12-E12)/E12</f>
        <v>9.9681020733652315E-2</v>
      </c>
    </row>
    <row r="13" spans="1:8" s="77" customFormat="1" ht="32" x14ac:dyDescent="0.25">
      <c r="A13" s="528"/>
      <c r="B13" s="223" t="s">
        <v>678</v>
      </c>
      <c r="C13" s="531"/>
      <c r="D13" s="582"/>
      <c r="E13" s="588"/>
      <c r="F13" s="584"/>
      <c r="G13" s="546"/>
      <c r="H13" s="592"/>
    </row>
    <row r="14" spans="1:8" s="77" customFormat="1" ht="32.5" thickBot="1" x14ac:dyDescent="0.3">
      <c r="A14" s="529"/>
      <c r="B14" s="224" t="s">
        <v>272</v>
      </c>
      <c r="C14" s="532"/>
      <c r="D14" s="315" t="s">
        <v>175</v>
      </c>
      <c r="E14" s="589"/>
      <c r="F14" s="174">
        <v>27.358000000000001</v>
      </c>
      <c r="G14" s="590"/>
      <c r="H14" s="593"/>
    </row>
    <row r="15" spans="1:8" s="77" customFormat="1" ht="18" thickBot="1" x14ac:dyDescent="0.5">
      <c r="A15" s="572" t="s">
        <v>56</v>
      </c>
      <c r="B15" s="573"/>
      <c r="C15" s="573"/>
      <c r="D15" s="573"/>
      <c r="E15" s="573"/>
      <c r="F15" s="573"/>
      <c r="G15" s="573"/>
      <c r="H15" s="574"/>
    </row>
    <row r="16" spans="1:8" s="77" customFormat="1" ht="32" x14ac:dyDescent="0.45">
      <c r="A16" s="527">
        <v>90680</v>
      </c>
      <c r="B16" s="225" t="s">
        <v>235</v>
      </c>
      <c r="C16" s="555" t="s">
        <v>236</v>
      </c>
      <c r="D16" s="556" t="s">
        <v>197</v>
      </c>
      <c r="E16" s="558">
        <v>72.040000000000006</v>
      </c>
      <c r="F16" s="559">
        <v>93.188999999999993</v>
      </c>
      <c r="G16" s="561">
        <v>79.239999999999995</v>
      </c>
      <c r="H16" s="548">
        <f>+(G16-E16)/E16</f>
        <v>9.9944475291504548E-2</v>
      </c>
    </row>
    <row r="17" spans="1:8" s="77" customFormat="1" ht="32" x14ac:dyDescent="0.45">
      <c r="A17" s="554"/>
      <c r="B17" s="336" t="s">
        <v>727</v>
      </c>
      <c r="C17" s="538"/>
      <c r="D17" s="557"/>
      <c r="E17" s="539"/>
      <c r="F17" s="560"/>
      <c r="G17" s="540"/>
      <c r="H17" s="550"/>
    </row>
    <row r="18" spans="1:8" s="77" customFormat="1" ht="32" x14ac:dyDescent="0.25">
      <c r="A18" s="537">
        <v>90681</v>
      </c>
      <c r="B18" s="217" t="s">
        <v>237</v>
      </c>
      <c r="C18" s="538" t="s">
        <v>238</v>
      </c>
      <c r="D18" s="557" t="s">
        <v>201</v>
      </c>
      <c r="E18" s="539">
        <v>97.88</v>
      </c>
      <c r="F18" s="133">
        <v>134.72200000000001</v>
      </c>
      <c r="G18" s="540">
        <v>107.67</v>
      </c>
      <c r="H18" s="614">
        <f>+(G18-E18)/E18</f>
        <v>0.10002043318349006</v>
      </c>
    </row>
    <row r="19" spans="1:8" s="77" customFormat="1" ht="32.5" thickBot="1" x14ac:dyDescent="0.3">
      <c r="A19" s="541"/>
      <c r="B19" s="218" t="s">
        <v>705</v>
      </c>
      <c r="C19" s="542"/>
      <c r="D19" s="619"/>
      <c r="E19" s="615"/>
      <c r="F19" s="188">
        <v>130.82</v>
      </c>
      <c r="G19" s="636"/>
      <c r="H19" s="637"/>
    </row>
    <row r="20" spans="1:8" s="77" customFormat="1" ht="17.5" x14ac:dyDescent="0.45">
      <c r="A20" s="354"/>
      <c r="B20" s="562"/>
      <c r="C20" s="562"/>
      <c r="D20" s="562"/>
      <c r="E20" s="562"/>
      <c r="F20" s="562"/>
      <c r="G20" s="562"/>
      <c r="H20" s="562"/>
    </row>
    <row r="21" spans="1:8" s="77" customFormat="1" ht="18" thickBot="1" x14ac:dyDescent="0.5">
      <c r="A21" s="354"/>
      <c r="B21" s="355"/>
      <c r="C21" s="355"/>
      <c r="D21" s="355"/>
      <c r="E21" s="355"/>
      <c r="F21" s="355"/>
      <c r="G21" s="355"/>
      <c r="H21" s="355"/>
    </row>
    <row r="22" spans="1:8" s="77" customFormat="1" ht="123" thickBot="1" x14ac:dyDescent="0.3">
      <c r="A22" s="258" t="s">
        <v>16</v>
      </c>
      <c r="B22" s="259" t="s">
        <v>213</v>
      </c>
      <c r="C22" s="260" t="s">
        <v>214</v>
      </c>
      <c r="D22" s="259" t="s">
        <v>215</v>
      </c>
      <c r="E22" s="229" t="s">
        <v>696</v>
      </c>
      <c r="F22" s="230" t="s">
        <v>695</v>
      </c>
      <c r="G22" s="326" t="s">
        <v>724</v>
      </c>
      <c r="H22" s="231" t="s">
        <v>694</v>
      </c>
    </row>
    <row r="23" spans="1:8" s="77" customFormat="1" ht="18" thickBot="1" x14ac:dyDescent="0.5">
      <c r="A23" s="493" t="s">
        <v>18</v>
      </c>
      <c r="B23" s="494"/>
      <c r="C23" s="494"/>
      <c r="D23" s="494"/>
      <c r="E23" s="494"/>
      <c r="F23" s="494"/>
      <c r="G23" s="494"/>
      <c r="H23" s="495"/>
    </row>
    <row r="24" spans="1:8" s="77" customFormat="1" ht="32" customHeight="1" x14ac:dyDescent="0.25">
      <c r="A24" s="527">
        <v>90696</v>
      </c>
      <c r="B24" s="594" t="s">
        <v>668</v>
      </c>
      <c r="C24" s="530" t="s">
        <v>239</v>
      </c>
      <c r="D24" s="596" t="s">
        <v>160</v>
      </c>
      <c r="E24" s="576">
        <v>41.93</v>
      </c>
      <c r="F24" s="543">
        <v>59.387</v>
      </c>
      <c r="G24" s="545">
        <v>46.12</v>
      </c>
      <c r="H24" s="548">
        <f>+(G24-E24)/E24</f>
        <v>9.9928452182208388E-2</v>
      </c>
    </row>
    <row r="25" spans="1:8" s="77" customFormat="1" ht="12.5" customHeight="1" x14ac:dyDescent="0.25">
      <c r="A25" s="528"/>
      <c r="B25" s="595"/>
      <c r="C25" s="531"/>
      <c r="D25" s="552"/>
      <c r="E25" s="588"/>
      <c r="F25" s="544"/>
      <c r="G25" s="546"/>
      <c r="H25" s="549"/>
    </row>
    <row r="26" spans="1:8" s="77" customFormat="1" ht="32" x14ac:dyDescent="0.25">
      <c r="A26" s="528"/>
      <c r="B26" s="217" t="s">
        <v>673</v>
      </c>
      <c r="C26" s="531"/>
      <c r="D26" s="551" t="s">
        <v>159</v>
      </c>
      <c r="E26" s="588"/>
      <c r="F26" s="553">
        <v>61.125999999999998</v>
      </c>
      <c r="G26" s="546"/>
      <c r="H26" s="549"/>
    </row>
    <row r="27" spans="1:8" s="77" customFormat="1" ht="32" x14ac:dyDescent="0.25">
      <c r="A27" s="554"/>
      <c r="B27" s="217" t="s">
        <v>669</v>
      </c>
      <c r="C27" s="575"/>
      <c r="D27" s="552"/>
      <c r="E27" s="577"/>
      <c r="F27" s="544"/>
      <c r="G27" s="547"/>
      <c r="H27" s="550"/>
    </row>
    <row r="28" spans="1:8" s="77" customFormat="1" ht="32" x14ac:dyDescent="0.25">
      <c r="A28" s="620">
        <v>90697</v>
      </c>
      <c r="B28" s="226" t="s">
        <v>682</v>
      </c>
      <c r="C28" s="621" t="s">
        <v>468</v>
      </c>
      <c r="D28" s="551" t="s">
        <v>467</v>
      </c>
      <c r="E28" s="623">
        <v>83.38</v>
      </c>
      <c r="F28" s="553">
        <v>146.58799999999999</v>
      </c>
      <c r="G28" s="624">
        <v>91.72</v>
      </c>
      <c r="H28" s="614">
        <f>+(G28-E28)/E28</f>
        <v>0.10002398656752223</v>
      </c>
    </row>
    <row r="29" spans="1:8" s="77" customFormat="1" ht="32" x14ac:dyDescent="0.25">
      <c r="A29" s="554"/>
      <c r="B29" s="226" t="s">
        <v>683</v>
      </c>
      <c r="C29" s="622"/>
      <c r="D29" s="552"/>
      <c r="E29" s="577"/>
      <c r="F29" s="544"/>
      <c r="G29" s="547"/>
      <c r="H29" s="550"/>
    </row>
    <row r="30" spans="1:8" s="77" customFormat="1" ht="48" x14ac:dyDescent="0.25">
      <c r="A30" s="273">
        <v>90698</v>
      </c>
      <c r="B30" s="217" t="s">
        <v>670</v>
      </c>
      <c r="C30" s="135" t="s">
        <v>241</v>
      </c>
      <c r="D30" s="193" t="s">
        <v>164</v>
      </c>
      <c r="E30" s="208">
        <v>61.94</v>
      </c>
      <c r="F30" s="133">
        <v>111.298</v>
      </c>
      <c r="G30" s="309">
        <v>68.13</v>
      </c>
      <c r="H30" s="139">
        <f>+(G30-E30)/E30</f>
        <v>9.9935421375524663E-2</v>
      </c>
    </row>
    <row r="31" spans="1:8" s="77" customFormat="1" ht="32" x14ac:dyDescent="0.25">
      <c r="A31" s="620">
        <v>90700</v>
      </c>
      <c r="B31" s="217" t="s">
        <v>242</v>
      </c>
      <c r="C31" s="625" t="s">
        <v>243</v>
      </c>
      <c r="D31" s="193" t="s">
        <v>154</v>
      </c>
      <c r="E31" s="623">
        <v>18.63</v>
      </c>
      <c r="F31" s="210">
        <v>35.744999999999997</v>
      </c>
      <c r="G31" s="624">
        <v>20.49</v>
      </c>
      <c r="H31" s="632">
        <f>+(G31-E31)/E31</f>
        <v>9.9838969404186767E-2</v>
      </c>
    </row>
    <row r="32" spans="1:8" s="78" customFormat="1" ht="32" x14ac:dyDescent="0.3">
      <c r="A32" s="554"/>
      <c r="B32" s="217" t="s">
        <v>671</v>
      </c>
      <c r="C32" s="575"/>
      <c r="D32" s="193" t="s">
        <v>156</v>
      </c>
      <c r="E32" s="577"/>
      <c r="F32" s="133">
        <v>28.021999999999998</v>
      </c>
      <c r="G32" s="547"/>
      <c r="H32" s="633"/>
    </row>
    <row r="33" spans="1:11" s="78" customFormat="1" ht="32" x14ac:dyDescent="0.3">
      <c r="A33" s="302">
        <v>90702</v>
      </c>
      <c r="B33" s="217" t="s">
        <v>679</v>
      </c>
      <c r="C33" s="135" t="s">
        <v>244</v>
      </c>
      <c r="D33" s="193" t="s">
        <v>245</v>
      </c>
      <c r="E33" s="208">
        <v>59.59</v>
      </c>
      <c r="F33" s="133" t="s">
        <v>465</v>
      </c>
      <c r="G33" s="313">
        <v>65.55</v>
      </c>
      <c r="H33" s="139">
        <f>+(G33-E33)/E33</f>
        <v>0.10001678133915075</v>
      </c>
      <c r="K33" s="292"/>
    </row>
    <row r="34" spans="1:11" s="78" customFormat="1" ht="32.5" thickBot="1" x14ac:dyDescent="0.35">
      <c r="A34" s="301">
        <v>90723</v>
      </c>
      <c r="B34" s="218" t="s">
        <v>262</v>
      </c>
      <c r="C34" s="182" t="s">
        <v>263</v>
      </c>
      <c r="D34" s="192" t="s">
        <v>264</v>
      </c>
      <c r="E34" s="206">
        <v>60.96</v>
      </c>
      <c r="F34" s="188">
        <v>92.634</v>
      </c>
      <c r="G34" s="314">
        <v>67.069999999999993</v>
      </c>
      <c r="H34" s="291">
        <f>+(G34-E34)/E34</f>
        <v>0.10022965879265079</v>
      </c>
    </row>
    <row r="35" spans="1:11" s="78" customFormat="1" ht="18" thickBot="1" x14ac:dyDescent="0.5">
      <c r="A35" s="585" t="s">
        <v>62</v>
      </c>
      <c r="B35" s="586"/>
      <c r="C35" s="586"/>
      <c r="D35" s="586"/>
      <c r="E35" s="586"/>
      <c r="F35" s="586"/>
      <c r="G35" s="586"/>
      <c r="H35" s="587"/>
    </row>
    <row r="36" spans="1:11" s="77" customFormat="1" ht="32" x14ac:dyDescent="0.25">
      <c r="A36" s="527">
        <v>90714</v>
      </c>
      <c r="B36" s="216" t="s">
        <v>253</v>
      </c>
      <c r="C36" s="530" t="s">
        <v>254</v>
      </c>
      <c r="D36" s="556" t="s">
        <v>202</v>
      </c>
      <c r="E36" s="576">
        <v>16.420000000000002</v>
      </c>
      <c r="F36" s="559">
        <v>39.738</v>
      </c>
      <c r="G36" s="545">
        <v>18.059999999999999</v>
      </c>
      <c r="H36" s="605">
        <v>9.9704579025110901E-2</v>
      </c>
    </row>
    <row r="37" spans="1:11" s="77" customFormat="1" ht="32" x14ac:dyDescent="0.25">
      <c r="A37" s="528"/>
      <c r="B37" s="219" t="s">
        <v>674</v>
      </c>
      <c r="C37" s="575"/>
      <c r="D37" s="557"/>
      <c r="E37" s="588"/>
      <c r="F37" s="560"/>
      <c r="G37" s="546"/>
      <c r="H37" s="606"/>
    </row>
    <row r="38" spans="1:11" s="77" customFormat="1" ht="32.5" thickBot="1" x14ac:dyDescent="0.3">
      <c r="A38" s="529"/>
      <c r="B38" s="218" t="s">
        <v>255</v>
      </c>
      <c r="C38" s="182" t="s">
        <v>256</v>
      </c>
      <c r="D38" s="192" t="s">
        <v>204</v>
      </c>
      <c r="E38" s="589"/>
      <c r="F38" s="361">
        <v>27.984999999999999</v>
      </c>
      <c r="G38" s="590"/>
      <c r="H38" s="607"/>
    </row>
    <row r="39" spans="1:11" s="77" customFormat="1" ht="17.5" x14ac:dyDescent="0.25">
      <c r="A39" s="354"/>
      <c r="B39" s="356"/>
      <c r="C39" s="189"/>
      <c r="D39" s="357"/>
      <c r="E39" s="358"/>
      <c r="F39" s="359"/>
      <c r="G39" s="360"/>
      <c r="H39" s="190"/>
    </row>
    <row r="40" spans="1:11" s="77" customFormat="1" ht="18" thickBot="1" x14ac:dyDescent="0.3">
      <c r="A40" s="354"/>
      <c r="B40" s="356"/>
      <c r="C40" s="189"/>
      <c r="D40" s="357"/>
      <c r="E40" s="358"/>
      <c r="F40" s="359"/>
      <c r="G40" s="360"/>
      <c r="H40" s="190"/>
    </row>
    <row r="41" spans="1:11" s="77" customFormat="1" ht="123" thickBot="1" x14ac:dyDescent="0.3">
      <c r="A41" s="258" t="s">
        <v>16</v>
      </c>
      <c r="B41" s="259" t="s">
        <v>213</v>
      </c>
      <c r="C41" s="260" t="s">
        <v>214</v>
      </c>
      <c r="D41" s="259" t="s">
        <v>215</v>
      </c>
      <c r="E41" s="229" t="s">
        <v>696</v>
      </c>
      <c r="F41" s="230" t="s">
        <v>695</v>
      </c>
      <c r="G41" s="326" t="s">
        <v>724</v>
      </c>
      <c r="H41" s="231" t="s">
        <v>694</v>
      </c>
    </row>
    <row r="42" spans="1:11" s="77" customFormat="1" ht="32" x14ac:dyDescent="0.25">
      <c r="A42" s="608">
        <v>90715</v>
      </c>
      <c r="B42" s="216" t="s">
        <v>257</v>
      </c>
      <c r="C42" s="555" t="s">
        <v>258</v>
      </c>
      <c r="D42" s="556" t="s">
        <v>206</v>
      </c>
      <c r="E42" s="558">
        <v>32.729999999999997</v>
      </c>
      <c r="F42" s="640">
        <v>46.076999999999998</v>
      </c>
      <c r="G42" s="561">
        <v>36</v>
      </c>
      <c r="H42" s="605">
        <f>+(G42-E42)/E42</f>
        <v>9.990834097158581E-2</v>
      </c>
    </row>
    <row r="43" spans="1:11" s="77" customFormat="1" ht="32" x14ac:dyDescent="0.25">
      <c r="A43" s="537"/>
      <c r="B43" s="217" t="s">
        <v>675</v>
      </c>
      <c r="C43" s="538"/>
      <c r="D43" s="557"/>
      <c r="E43" s="539"/>
      <c r="F43" s="641"/>
      <c r="G43" s="540"/>
      <c r="H43" s="606"/>
    </row>
    <row r="44" spans="1:11" s="77" customFormat="1" ht="32" x14ac:dyDescent="0.25">
      <c r="A44" s="537"/>
      <c r="B44" s="217" t="s">
        <v>259</v>
      </c>
      <c r="C44" s="538"/>
      <c r="D44" s="557" t="s">
        <v>207</v>
      </c>
      <c r="E44" s="539"/>
      <c r="F44" s="133">
        <v>52.408000000000001</v>
      </c>
      <c r="G44" s="540"/>
      <c r="H44" s="606"/>
    </row>
    <row r="45" spans="1:11" s="77" customFormat="1" ht="32.5" thickBot="1" x14ac:dyDescent="0.3">
      <c r="A45" s="541"/>
      <c r="B45" s="218" t="s">
        <v>676</v>
      </c>
      <c r="C45" s="542"/>
      <c r="D45" s="619"/>
      <c r="E45" s="615"/>
      <c r="F45" s="188">
        <v>52.41</v>
      </c>
      <c r="G45" s="636"/>
      <c r="H45" s="607"/>
    </row>
    <row r="46" spans="1:11" s="77" customFormat="1" ht="18" thickBot="1" x14ac:dyDescent="0.5">
      <c r="A46" s="493" t="s">
        <v>698</v>
      </c>
      <c r="B46" s="494"/>
      <c r="C46" s="494"/>
      <c r="D46" s="494"/>
      <c r="E46" s="494"/>
      <c r="F46" s="494"/>
      <c r="G46" s="494"/>
      <c r="H46" s="495"/>
    </row>
    <row r="47" spans="1:11" s="77" customFormat="1" ht="32" x14ac:dyDescent="0.45">
      <c r="A47" s="303">
        <v>90647</v>
      </c>
      <c r="B47" s="227" t="s">
        <v>226</v>
      </c>
      <c r="C47" s="135" t="s">
        <v>227</v>
      </c>
      <c r="D47" s="193" t="s">
        <v>177</v>
      </c>
      <c r="E47" s="208">
        <v>13.54</v>
      </c>
      <c r="F47" s="133">
        <v>28.866</v>
      </c>
      <c r="G47" s="309">
        <v>14.89</v>
      </c>
      <c r="H47" s="139">
        <f>+(G47-E47)/E47</f>
        <v>9.9704579025110901E-2</v>
      </c>
    </row>
    <row r="48" spans="1:11" s="77" customFormat="1" ht="32" x14ac:dyDescent="0.45">
      <c r="A48" s="537">
        <v>90648</v>
      </c>
      <c r="B48" s="227" t="s">
        <v>228</v>
      </c>
      <c r="C48" s="538" t="s">
        <v>229</v>
      </c>
      <c r="D48" s="193" t="s">
        <v>178</v>
      </c>
      <c r="E48" s="539">
        <v>9.4600000000000009</v>
      </c>
      <c r="F48" s="133">
        <v>18.937999999999999</v>
      </c>
      <c r="G48" s="540">
        <v>10.41</v>
      </c>
      <c r="H48" s="536">
        <v>0.10022965879265079</v>
      </c>
    </row>
    <row r="49" spans="1:8" s="77" customFormat="1" ht="32.5" thickBot="1" x14ac:dyDescent="0.5">
      <c r="A49" s="537"/>
      <c r="B49" s="227" t="s">
        <v>230</v>
      </c>
      <c r="C49" s="538"/>
      <c r="D49" s="193" t="s">
        <v>179</v>
      </c>
      <c r="E49" s="539"/>
      <c r="F49" s="133">
        <v>12.452</v>
      </c>
      <c r="G49" s="540"/>
      <c r="H49" s="536"/>
    </row>
    <row r="50" spans="1:8" s="77" customFormat="1" ht="18" thickBot="1" x14ac:dyDescent="0.5">
      <c r="A50" s="572" t="s">
        <v>697</v>
      </c>
      <c r="B50" s="573"/>
      <c r="C50" s="573"/>
      <c r="D50" s="573"/>
      <c r="E50" s="573"/>
      <c r="F50" s="573"/>
      <c r="G50" s="573"/>
      <c r="H50" s="574"/>
    </row>
    <row r="51" spans="1:8" s="77" customFormat="1" ht="32.5" thickBot="1" x14ac:dyDescent="0.5">
      <c r="A51" s="320">
        <v>90670</v>
      </c>
      <c r="B51" s="257" t="s">
        <v>233</v>
      </c>
      <c r="C51" s="299" t="s">
        <v>234</v>
      </c>
      <c r="D51" s="300" t="s">
        <v>688</v>
      </c>
      <c r="E51" s="297">
        <v>144.84</v>
      </c>
      <c r="F51" s="293">
        <v>226.43</v>
      </c>
      <c r="G51" s="312">
        <v>159.32</v>
      </c>
      <c r="H51" s="634">
        <v>9.9987916868052085E-2</v>
      </c>
    </row>
    <row r="52" spans="1:8" s="77" customFormat="1" x14ac:dyDescent="0.45">
      <c r="A52" s="327" t="s">
        <v>715</v>
      </c>
      <c r="B52" s="328"/>
      <c r="C52" s="328"/>
      <c r="D52" s="328"/>
      <c r="E52" s="323"/>
      <c r="F52" s="323"/>
      <c r="G52" s="324"/>
      <c r="H52" s="635"/>
    </row>
    <row r="53" spans="1:8" s="77" customFormat="1" ht="32.5" thickBot="1" x14ac:dyDescent="0.5">
      <c r="A53" s="329" t="s">
        <v>714</v>
      </c>
      <c r="B53" s="330" t="s">
        <v>713</v>
      </c>
      <c r="C53" s="331" t="s">
        <v>712</v>
      </c>
      <c r="D53" s="332" t="s">
        <v>725</v>
      </c>
      <c r="E53" s="206" t="s">
        <v>465</v>
      </c>
      <c r="F53" s="188" t="s">
        <v>711</v>
      </c>
      <c r="G53" s="325">
        <v>159.32</v>
      </c>
      <c r="H53" s="635"/>
    </row>
    <row r="54" spans="1:8" s="77" customFormat="1" ht="32" x14ac:dyDescent="0.45">
      <c r="A54" s="321">
        <v>90671</v>
      </c>
      <c r="B54" s="322" t="s">
        <v>689</v>
      </c>
      <c r="C54" s="298" t="s">
        <v>690</v>
      </c>
      <c r="D54" s="295" t="s">
        <v>691</v>
      </c>
      <c r="E54" s="296">
        <v>165.52</v>
      </c>
      <c r="F54" s="294">
        <v>216.08600000000001</v>
      </c>
      <c r="G54" s="311">
        <v>182.07</v>
      </c>
      <c r="H54" s="139">
        <f>+(G54-E54)/E54</f>
        <v>9.9987916868052085E-2</v>
      </c>
    </row>
    <row r="55" spans="1:8" s="77" customFormat="1" ht="48.5" thickBot="1" x14ac:dyDescent="0.3">
      <c r="A55" s="301">
        <v>90732</v>
      </c>
      <c r="B55" s="218" t="s">
        <v>265</v>
      </c>
      <c r="C55" s="182" t="s">
        <v>266</v>
      </c>
      <c r="D55" s="192" t="s">
        <v>195</v>
      </c>
      <c r="E55" s="206">
        <v>59.78</v>
      </c>
      <c r="F55" s="188">
        <v>117.081</v>
      </c>
      <c r="G55" s="310">
        <v>65.760000000000005</v>
      </c>
      <c r="H55" s="291">
        <f>+(G55-E55)/E55</f>
        <v>0.10003345600535303</v>
      </c>
    </row>
    <row r="56" spans="1:8" s="77" customFormat="1" ht="18" thickBot="1" x14ac:dyDescent="0.5">
      <c r="A56" s="585" t="s">
        <v>700</v>
      </c>
      <c r="B56" s="586"/>
      <c r="C56" s="586"/>
      <c r="D56" s="586"/>
      <c r="E56" s="586"/>
      <c r="F56" s="586"/>
      <c r="G56" s="586"/>
      <c r="H56" s="587"/>
    </row>
    <row r="57" spans="1:8" ht="32.5" thickBot="1" x14ac:dyDescent="0.35">
      <c r="A57" s="363">
        <v>90713</v>
      </c>
      <c r="B57" s="364" t="s">
        <v>251</v>
      </c>
      <c r="C57" s="365" t="s">
        <v>252</v>
      </c>
      <c r="D57" s="366" t="s">
        <v>167</v>
      </c>
      <c r="E57" s="367">
        <v>13.9</v>
      </c>
      <c r="F57" s="368">
        <v>40.643000000000001</v>
      </c>
      <c r="G57" s="369">
        <v>15.29</v>
      </c>
      <c r="H57" s="370">
        <f>+(G57-E57)/E57</f>
        <v>9.9999999999999908E-2</v>
      </c>
    </row>
    <row r="58" spans="1:8" ht="17.5" x14ac:dyDescent="0.3">
      <c r="A58" s="354"/>
      <c r="B58" s="356"/>
      <c r="C58" s="362"/>
      <c r="D58" s="357"/>
      <c r="E58" s="358"/>
      <c r="F58" s="359"/>
      <c r="G58" s="360"/>
      <c r="H58" s="190"/>
    </row>
    <row r="59" spans="1:8" ht="18" thickBot="1" x14ac:dyDescent="0.35">
      <c r="A59" s="354"/>
      <c r="B59" s="356"/>
      <c r="C59" s="362"/>
      <c r="D59" s="357"/>
      <c r="E59" s="358"/>
      <c r="F59" s="359"/>
      <c r="G59" s="360"/>
      <c r="H59" s="190"/>
    </row>
    <row r="60" spans="1:8" ht="123" thickBot="1" x14ac:dyDescent="0.35">
      <c r="A60" s="258" t="s">
        <v>16</v>
      </c>
      <c r="B60" s="259" t="s">
        <v>213</v>
      </c>
      <c r="C60" s="260" t="s">
        <v>214</v>
      </c>
      <c r="D60" s="259" t="s">
        <v>215</v>
      </c>
      <c r="E60" s="229" t="s">
        <v>696</v>
      </c>
      <c r="F60" s="230" t="s">
        <v>695</v>
      </c>
      <c r="G60" s="326" t="s">
        <v>724</v>
      </c>
      <c r="H60" s="231" t="s">
        <v>694</v>
      </c>
    </row>
    <row r="61" spans="1:8" ht="18" thickBot="1" x14ac:dyDescent="0.5">
      <c r="A61" s="493" t="s">
        <v>124</v>
      </c>
      <c r="B61" s="494"/>
      <c r="C61" s="494"/>
      <c r="D61" s="494"/>
      <c r="E61" s="494"/>
      <c r="F61" s="494"/>
      <c r="G61" s="494"/>
      <c r="H61" s="495"/>
    </row>
    <row r="62" spans="1:8" s="77" customFormat="1" ht="32" x14ac:dyDescent="0.25">
      <c r="A62" s="563">
        <v>90707</v>
      </c>
      <c r="B62" s="217" t="s">
        <v>247</v>
      </c>
      <c r="C62" s="565" t="s">
        <v>248</v>
      </c>
      <c r="D62" s="193" t="s">
        <v>189</v>
      </c>
      <c r="E62" s="208">
        <v>21.77</v>
      </c>
      <c r="F62" s="583">
        <v>89.866</v>
      </c>
      <c r="G62" s="309">
        <v>23.95</v>
      </c>
      <c r="H62" s="139">
        <f>+(G62-E62)/E62</f>
        <v>0.10013780431786862</v>
      </c>
    </row>
    <row r="63" spans="1:8" s="77" customFormat="1" ht="32" x14ac:dyDescent="0.25">
      <c r="A63" s="564"/>
      <c r="B63" s="217" t="s">
        <v>686</v>
      </c>
      <c r="C63" s="566"/>
      <c r="D63" s="232" t="s">
        <v>687</v>
      </c>
      <c r="E63" s="208">
        <v>24.14</v>
      </c>
      <c r="F63" s="584"/>
      <c r="G63" s="309">
        <v>23.95</v>
      </c>
      <c r="H63" s="139">
        <f>+(G63-E63)/E63</f>
        <v>-7.8707539353770201E-3</v>
      </c>
    </row>
    <row r="64" spans="1:8" s="77" customFormat="1" ht="32.5" thickBot="1" x14ac:dyDescent="0.3">
      <c r="A64" s="301">
        <v>90710</v>
      </c>
      <c r="B64" s="218" t="s">
        <v>249</v>
      </c>
      <c r="C64" s="182" t="s">
        <v>250</v>
      </c>
      <c r="D64" s="192" t="s">
        <v>191</v>
      </c>
      <c r="E64" s="206">
        <v>138.66999999999999</v>
      </c>
      <c r="F64" s="188">
        <v>262.36700000000002</v>
      </c>
      <c r="G64" s="310">
        <v>152.54</v>
      </c>
      <c r="H64" s="139">
        <f>+(G64-E64)/E64</f>
        <v>0.10002163409533429</v>
      </c>
    </row>
    <row r="65" spans="1:9" s="77" customFormat="1" ht="18" thickBot="1" x14ac:dyDescent="0.5">
      <c r="A65" s="493" t="s">
        <v>65</v>
      </c>
      <c r="B65" s="494"/>
      <c r="C65" s="494"/>
      <c r="D65" s="494"/>
      <c r="E65" s="494"/>
      <c r="F65" s="494"/>
      <c r="G65" s="494"/>
      <c r="H65" s="495"/>
    </row>
    <row r="66" spans="1:9" s="77" customFormat="1" ht="32.5" thickBot="1" x14ac:dyDescent="0.3">
      <c r="A66" s="273">
        <v>90716</v>
      </c>
      <c r="B66" s="217" t="s">
        <v>260</v>
      </c>
      <c r="C66" s="135" t="s">
        <v>261</v>
      </c>
      <c r="D66" s="193" t="s">
        <v>209</v>
      </c>
      <c r="E66" s="208">
        <v>110.28</v>
      </c>
      <c r="F66" s="133">
        <v>159.99100000000001</v>
      </c>
      <c r="G66" s="309">
        <v>121.31</v>
      </c>
      <c r="H66" s="139">
        <f>+(G66-E66)/E66</f>
        <v>0.10001813565469714</v>
      </c>
    </row>
    <row r="67" spans="1:9" s="77" customFormat="1" ht="18" thickBot="1" x14ac:dyDescent="0.5">
      <c r="A67" s="572" t="s">
        <v>699</v>
      </c>
      <c r="B67" s="573"/>
      <c r="C67" s="573"/>
      <c r="D67" s="573"/>
      <c r="E67" s="573"/>
      <c r="F67" s="573"/>
      <c r="G67" s="573"/>
      <c r="H67" s="574"/>
    </row>
    <row r="68" spans="1:9" s="77" customFormat="1" ht="32.5" thickBot="1" x14ac:dyDescent="0.5">
      <c r="A68" s="339">
        <v>90651</v>
      </c>
      <c r="B68" s="340" t="s">
        <v>232</v>
      </c>
      <c r="C68" s="341" t="s">
        <v>231</v>
      </c>
      <c r="D68" s="342" t="s">
        <v>181</v>
      </c>
      <c r="E68" s="343">
        <v>189.08</v>
      </c>
      <c r="F68" s="344">
        <v>268.77300000000002</v>
      </c>
      <c r="G68" s="345">
        <v>207.99</v>
      </c>
      <c r="H68" s="346">
        <f>+(G68-E68)/E68</f>
        <v>0.10001057753331921</v>
      </c>
    </row>
    <row r="69" spans="1:9" s="77" customFormat="1" ht="18" thickBot="1" x14ac:dyDescent="0.5">
      <c r="A69" s="333" t="s">
        <v>123</v>
      </c>
      <c r="B69" s="347"/>
      <c r="C69" s="348"/>
      <c r="D69" s="349"/>
      <c r="E69" s="350"/>
      <c r="F69" s="351"/>
      <c r="G69" s="352"/>
      <c r="H69" s="353"/>
    </row>
    <row r="70" spans="1:9" s="77" customFormat="1" ht="39.75" customHeight="1" x14ac:dyDescent="0.45">
      <c r="A70" s="321">
        <v>90620</v>
      </c>
      <c r="B70" s="337" t="s">
        <v>219</v>
      </c>
      <c r="C70" s="212" t="s">
        <v>220</v>
      </c>
      <c r="D70" s="295" t="s">
        <v>184</v>
      </c>
      <c r="E70" s="296">
        <v>120.84</v>
      </c>
      <c r="F70" s="338">
        <v>211.322</v>
      </c>
      <c r="G70" s="311">
        <v>132.91999999999999</v>
      </c>
      <c r="H70" s="334">
        <f>+(G70-E70)/E70</f>
        <v>9.9966898378020391E-2</v>
      </c>
      <c r="I70" s="88"/>
    </row>
    <row r="71" spans="1:9" s="77" customFormat="1" ht="32.5" thickBot="1" x14ac:dyDescent="0.5">
      <c r="A71" s="303">
        <v>90621</v>
      </c>
      <c r="B71" s="227" t="s">
        <v>221</v>
      </c>
      <c r="C71" s="135" t="s">
        <v>222</v>
      </c>
      <c r="D71" s="193" t="s">
        <v>183</v>
      </c>
      <c r="E71" s="208">
        <v>115.17</v>
      </c>
      <c r="F71" s="133">
        <v>179.7</v>
      </c>
      <c r="G71" s="309">
        <v>126.69</v>
      </c>
      <c r="H71" s="139">
        <f>+(G71-E71)/E71</f>
        <v>0.10002604845011719</v>
      </c>
    </row>
    <row r="72" spans="1:9" s="77" customFormat="1" ht="18" thickBot="1" x14ac:dyDescent="0.5">
      <c r="A72" s="261" t="s">
        <v>726</v>
      </c>
      <c r="B72" s="148"/>
      <c r="C72" s="263"/>
      <c r="D72" s="264"/>
      <c r="E72" s="265"/>
      <c r="F72" s="266"/>
      <c r="G72" s="279"/>
      <c r="H72" s="267"/>
    </row>
    <row r="73" spans="1:9" s="77" customFormat="1" ht="32" x14ac:dyDescent="0.25">
      <c r="A73" s="304">
        <v>90619</v>
      </c>
      <c r="B73" s="216" t="s">
        <v>466</v>
      </c>
      <c r="C73" s="378" t="s">
        <v>464</v>
      </c>
      <c r="D73" s="209" t="s">
        <v>685</v>
      </c>
      <c r="E73" s="191">
        <v>96.15</v>
      </c>
      <c r="F73" s="201">
        <v>156.108</v>
      </c>
      <c r="G73" s="308">
        <v>105.77</v>
      </c>
      <c r="H73" s="272">
        <f>+(G73-E73)/E73</f>
        <v>0.10005200208008309</v>
      </c>
    </row>
    <row r="74" spans="1:9" s="77" customFormat="1" ht="32" x14ac:dyDescent="0.25">
      <c r="A74" s="537">
        <v>90734</v>
      </c>
      <c r="B74" s="217" t="s">
        <v>267</v>
      </c>
      <c r="C74" s="538" t="s">
        <v>268</v>
      </c>
      <c r="D74" s="193" t="s">
        <v>186</v>
      </c>
      <c r="E74" s="539">
        <v>96.15</v>
      </c>
      <c r="F74" s="133">
        <v>141.69999999999999</v>
      </c>
      <c r="G74" s="540">
        <v>105.77</v>
      </c>
      <c r="H74" s="579">
        <f>+(G74-E74)/E74</f>
        <v>0.10005200208008309</v>
      </c>
    </row>
    <row r="75" spans="1:9" s="77" customFormat="1" ht="32.5" thickBot="1" x14ac:dyDescent="0.3">
      <c r="A75" s="541"/>
      <c r="B75" s="218" t="s">
        <v>269</v>
      </c>
      <c r="C75" s="542"/>
      <c r="D75" s="192" t="s">
        <v>187</v>
      </c>
      <c r="E75" s="615"/>
      <c r="F75" s="188">
        <v>148.488</v>
      </c>
      <c r="G75" s="636"/>
      <c r="H75" s="580"/>
    </row>
    <row r="76" spans="1:9" s="77" customFormat="1" ht="17.5" x14ac:dyDescent="0.25">
      <c r="A76" s="354"/>
      <c r="B76" s="356"/>
      <c r="C76" s="189"/>
      <c r="D76" s="357"/>
      <c r="E76" s="358"/>
      <c r="F76" s="358"/>
      <c r="G76" s="360"/>
      <c r="H76" s="190"/>
    </row>
    <row r="77" spans="1:9" s="77" customFormat="1" ht="17.5" x14ac:dyDescent="0.25">
      <c r="A77" s="354"/>
      <c r="B77" s="356"/>
      <c r="C77" s="189"/>
      <c r="D77" s="357"/>
      <c r="E77" s="358"/>
      <c r="F77" s="358"/>
      <c r="G77" s="360"/>
      <c r="H77" s="190"/>
    </row>
    <row r="78" spans="1:9" s="77" customFormat="1" ht="17.5" x14ac:dyDescent="0.25">
      <c r="A78" s="354"/>
      <c r="B78" s="356"/>
      <c r="C78" s="189"/>
      <c r="D78" s="357"/>
      <c r="E78" s="358"/>
      <c r="F78" s="358"/>
      <c r="G78" s="360"/>
      <c r="H78" s="190"/>
    </row>
    <row r="79" spans="1:9" s="77" customFormat="1" ht="17.5" x14ac:dyDescent="0.25">
      <c r="A79" s="354"/>
      <c r="B79" s="356"/>
      <c r="C79" s="189"/>
      <c r="D79" s="357"/>
      <c r="E79" s="358"/>
      <c r="F79" s="358"/>
      <c r="G79" s="360"/>
      <c r="H79" s="190"/>
    </row>
    <row r="80" spans="1:9" s="77" customFormat="1" ht="18" thickBot="1" x14ac:dyDescent="0.3">
      <c r="A80" s="354"/>
      <c r="B80" s="356"/>
      <c r="C80" s="189"/>
      <c r="D80" s="357"/>
      <c r="E80" s="358"/>
      <c r="F80" s="358"/>
      <c r="G80" s="360"/>
      <c r="H80" s="190"/>
    </row>
    <row r="81" spans="1:8" s="77" customFormat="1" ht="123" thickBot="1" x14ac:dyDescent="0.3">
      <c r="A81" s="371" t="s">
        <v>16</v>
      </c>
      <c r="B81" s="372" t="s">
        <v>213</v>
      </c>
      <c r="C81" s="373" t="s">
        <v>214</v>
      </c>
      <c r="D81" s="372" t="s">
        <v>215</v>
      </c>
      <c r="E81" s="374" t="s">
        <v>696</v>
      </c>
      <c r="F81" s="375" t="s">
        <v>695</v>
      </c>
      <c r="G81" s="376" t="s">
        <v>724</v>
      </c>
      <c r="H81" s="377" t="s">
        <v>694</v>
      </c>
    </row>
    <row r="82" spans="1:8" s="79" customFormat="1" ht="18" thickBot="1" x14ac:dyDescent="0.5">
      <c r="A82" s="283" t="s">
        <v>732</v>
      </c>
      <c r="B82" s="284"/>
      <c r="C82" s="285"/>
      <c r="D82" s="286"/>
      <c r="E82" s="287"/>
      <c r="F82" s="288"/>
      <c r="G82" s="289"/>
      <c r="H82" s="290"/>
    </row>
    <row r="83" spans="1:8" s="79" customFormat="1" ht="48.5" thickBot="1" x14ac:dyDescent="0.3">
      <c r="A83" s="304">
        <v>90672</v>
      </c>
      <c r="B83" s="216" t="s">
        <v>710</v>
      </c>
      <c r="C83" s="268" t="s">
        <v>280</v>
      </c>
      <c r="D83" s="136" t="s">
        <v>281</v>
      </c>
      <c r="E83" s="269">
        <v>18.88</v>
      </c>
      <c r="F83" s="175">
        <v>23.75</v>
      </c>
      <c r="G83" s="305">
        <v>20.77</v>
      </c>
      <c r="H83" s="272">
        <f t="shared" ref="H83:H87" si="0">+(G83-E83)/E83</f>
        <v>0.10010593220338987</v>
      </c>
    </row>
    <row r="84" spans="1:8" s="79" customFormat="1" ht="48" x14ac:dyDescent="0.25">
      <c r="A84" s="273">
        <v>90674</v>
      </c>
      <c r="B84" s="216" t="s">
        <v>706</v>
      </c>
      <c r="C84" s="134" t="s">
        <v>282</v>
      </c>
      <c r="D84" s="137" t="s">
        <v>211</v>
      </c>
      <c r="E84" s="172">
        <v>16.02</v>
      </c>
      <c r="F84" s="176">
        <v>30.1</v>
      </c>
      <c r="G84" s="306">
        <v>17.62</v>
      </c>
      <c r="H84" s="139">
        <f t="shared" si="0"/>
        <v>9.9875156054931427E-2</v>
      </c>
    </row>
    <row r="85" spans="1:8" s="87" customFormat="1" ht="32" x14ac:dyDescent="0.25">
      <c r="A85" s="537">
        <v>90686</v>
      </c>
      <c r="B85" s="217" t="s">
        <v>707</v>
      </c>
      <c r="C85" s="134" t="s">
        <v>274</v>
      </c>
      <c r="D85" s="137" t="s">
        <v>385</v>
      </c>
      <c r="E85" s="612">
        <v>13.5</v>
      </c>
      <c r="F85" s="274">
        <v>19.73</v>
      </c>
      <c r="G85" s="613">
        <v>14.85</v>
      </c>
      <c r="H85" s="614">
        <f t="shared" si="0"/>
        <v>9.9999999999999978E-2</v>
      </c>
    </row>
    <row r="86" spans="1:8" s="87" customFormat="1" ht="32" x14ac:dyDescent="0.25">
      <c r="A86" s="537"/>
      <c r="B86" s="217" t="s">
        <v>708</v>
      </c>
      <c r="C86" s="134" t="s">
        <v>274</v>
      </c>
      <c r="D86" s="137" t="s">
        <v>386</v>
      </c>
      <c r="E86" s="612"/>
      <c r="F86" s="275">
        <v>19.756</v>
      </c>
      <c r="G86" s="613"/>
      <c r="H86" s="550"/>
    </row>
    <row r="87" spans="1:8" s="87" customFormat="1" ht="32.5" thickBot="1" x14ac:dyDescent="0.3">
      <c r="A87" s="301">
        <v>90688</v>
      </c>
      <c r="B87" s="218" t="s">
        <v>709</v>
      </c>
      <c r="C87" s="270" t="s">
        <v>278</v>
      </c>
      <c r="D87" s="198" t="s">
        <v>387</v>
      </c>
      <c r="E87" s="271">
        <v>13.55</v>
      </c>
      <c r="F87" s="177">
        <v>18.440000000000001</v>
      </c>
      <c r="G87" s="307">
        <v>14.91</v>
      </c>
      <c r="H87" s="291">
        <f t="shared" si="0"/>
        <v>0.10036900369003686</v>
      </c>
    </row>
    <row r="88" spans="1:8" s="87" customFormat="1" ht="18" thickBot="1" x14ac:dyDescent="0.3">
      <c r="A88" s="354"/>
      <c r="B88" s="356"/>
      <c r="C88" s="381"/>
      <c r="D88" s="382"/>
      <c r="E88" s="204"/>
      <c r="F88" s="205"/>
      <c r="G88" s="383"/>
      <c r="H88" s="190"/>
    </row>
    <row r="89" spans="1:8" ht="16.5" thickBot="1" x14ac:dyDescent="0.5">
      <c r="A89" s="490" t="s">
        <v>373</v>
      </c>
      <c r="B89" s="491"/>
      <c r="C89" s="491"/>
      <c r="D89" s="491"/>
      <c r="E89" s="491"/>
      <c r="F89" s="491"/>
      <c r="G89" s="491"/>
      <c r="H89" s="492"/>
    </row>
    <row r="90" spans="1:8" ht="16.5" thickBot="1" x14ac:dyDescent="0.5">
      <c r="A90" s="173"/>
      <c r="C90" s="156"/>
      <c r="D90" s="157"/>
      <c r="E90" s="152"/>
      <c r="G90" s="278"/>
      <c r="H90" s="152"/>
    </row>
    <row r="91" spans="1:8" ht="16.5" x14ac:dyDescent="0.45">
      <c r="A91" s="388" t="s">
        <v>680</v>
      </c>
      <c r="B91" s="389"/>
      <c r="C91" s="390"/>
      <c r="D91" s="391"/>
      <c r="E91" s="392"/>
      <c r="F91" s="392"/>
      <c r="G91" s="393"/>
      <c r="H91" s="394"/>
    </row>
    <row r="92" spans="1:8" ht="16.5" x14ac:dyDescent="0.45">
      <c r="A92" s="395" t="s">
        <v>728</v>
      </c>
      <c r="B92" s="384"/>
      <c r="C92" s="396"/>
      <c r="D92" s="385"/>
      <c r="E92" s="386"/>
      <c r="F92" s="386"/>
      <c r="G92" s="387"/>
      <c r="H92" s="397"/>
    </row>
    <row r="93" spans="1:8" ht="16.5" x14ac:dyDescent="0.45">
      <c r="A93" s="395" t="s">
        <v>729</v>
      </c>
      <c r="B93" s="384"/>
      <c r="C93" s="396"/>
      <c r="D93" s="385"/>
      <c r="E93" s="386"/>
      <c r="F93" s="386"/>
      <c r="G93" s="387"/>
      <c r="H93" s="397"/>
    </row>
    <row r="94" spans="1:8" ht="16.5" x14ac:dyDescent="0.45">
      <c r="A94" s="395" t="s">
        <v>730</v>
      </c>
      <c r="B94" s="384"/>
      <c r="C94" s="396"/>
      <c r="D94" s="385"/>
      <c r="E94" s="386"/>
      <c r="F94" s="386"/>
      <c r="G94" s="387"/>
      <c r="H94" s="397"/>
    </row>
    <row r="95" spans="1:8" ht="16.5" x14ac:dyDescent="0.45">
      <c r="A95" s="398" t="s">
        <v>731</v>
      </c>
      <c r="B95" s="384"/>
      <c r="C95" s="396"/>
      <c r="D95" s="385"/>
      <c r="E95" s="386"/>
      <c r="F95" s="386"/>
      <c r="G95" s="387"/>
      <c r="H95" s="397"/>
    </row>
    <row r="96" spans="1:8" ht="16.5" x14ac:dyDescent="0.45">
      <c r="A96" s="398" t="s">
        <v>681</v>
      </c>
      <c r="B96" s="384"/>
      <c r="C96" s="396"/>
      <c r="D96" s="385"/>
      <c r="E96" s="386"/>
      <c r="F96" s="386"/>
      <c r="G96" s="387"/>
      <c r="H96" s="397"/>
    </row>
    <row r="97" spans="1:8" ht="17" thickBot="1" x14ac:dyDescent="0.5">
      <c r="A97" s="399" t="s">
        <v>684</v>
      </c>
      <c r="B97" s="400"/>
      <c r="C97" s="401"/>
      <c r="D97" s="402"/>
      <c r="E97" s="403"/>
      <c r="F97" s="403"/>
      <c r="G97" s="404"/>
      <c r="H97" s="405"/>
    </row>
    <row r="98" spans="1:8" x14ac:dyDescent="0.45">
      <c r="A98" s="173"/>
      <c r="C98" s="156"/>
      <c r="D98" s="157"/>
      <c r="E98" s="152"/>
      <c r="G98" s="278"/>
      <c r="H98" s="152"/>
    </row>
    <row r="99" spans="1:8" x14ac:dyDescent="0.45">
      <c r="A99" s="173"/>
      <c r="C99" s="156"/>
      <c r="D99" s="157"/>
      <c r="E99" s="152"/>
      <c r="G99" s="278"/>
      <c r="H99" s="152"/>
    </row>
    <row r="100" spans="1:8" x14ac:dyDescent="0.45">
      <c r="A100" s="409"/>
      <c r="C100" s="410"/>
    </row>
    <row r="101" spans="1:8" x14ac:dyDescent="0.45">
      <c r="A101" s="409"/>
      <c r="C101" s="410"/>
    </row>
    <row r="102" spans="1:8" x14ac:dyDescent="0.45">
      <c r="A102" s="409"/>
      <c r="C102" s="410"/>
    </row>
    <row r="103" spans="1:8" x14ac:dyDescent="0.45">
      <c r="A103" s="409"/>
      <c r="C103" s="410"/>
    </row>
    <row r="104" spans="1:8" x14ac:dyDescent="0.45">
      <c r="A104" s="409"/>
      <c r="C104" s="410"/>
    </row>
    <row r="105" spans="1:8" x14ac:dyDescent="0.45">
      <c r="A105" s="409"/>
      <c r="C105" s="410"/>
    </row>
    <row r="106" spans="1:8" ht="16.5" thickBot="1" x14ac:dyDescent="0.5">
      <c r="A106" s="411"/>
      <c r="C106" s="410"/>
    </row>
    <row r="107" spans="1:8" ht="28" customHeight="1" thickBot="1" x14ac:dyDescent="0.35">
      <c r="A107" s="567" t="s">
        <v>693</v>
      </c>
      <c r="B107" s="568"/>
      <c r="C107" s="568"/>
      <c r="D107" s="568"/>
      <c r="E107" s="568"/>
      <c r="F107" s="568"/>
      <c r="G107" s="568"/>
      <c r="H107" s="569"/>
    </row>
    <row r="108" spans="1:8" ht="32" x14ac:dyDescent="0.3">
      <c r="A108" s="220" t="s">
        <v>16</v>
      </c>
      <c r="B108" s="221" t="s">
        <v>213</v>
      </c>
      <c r="C108" s="222" t="s">
        <v>214</v>
      </c>
      <c r="D108" s="570" t="s">
        <v>215</v>
      </c>
      <c r="E108" s="570"/>
      <c r="F108" s="570"/>
      <c r="G108" s="570"/>
      <c r="H108" s="571"/>
    </row>
    <row r="109" spans="1:8" ht="32" x14ac:dyDescent="0.3">
      <c r="A109" s="523">
        <v>90686</v>
      </c>
      <c r="B109" s="219" t="s">
        <v>664</v>
      </c>
      <c r="C109" s="212" t="s">
        <v>274</v>
      </c>
      <c r="D109" s="520" t="s">
        <v>385</v>
      </c>
      <c r="E109" s="521"/>
      <c r="F109" s="521"/>
      <c r="G109" s="521"/>
      <c r="H109" s="522"/>
    </row>
    <row r="110" spans="1:8" ht="32" x14ac:dyDescent="0.3">
      <c r="A110" s="523"/>
      <c r="B110" s="217" t="s">
        <v>665</v>
      </c>
      <c r="C110" s="134" t="s">
        <v>274</v>
      </c>
      <c r="D110" s="616" t="s">
        <v>396</v>
      </c>
      <c r="E110" s="617"/>
      <c r="F110" s="617"/>
      <c r="G110" s="617"/>
      <c r="H110" s="618"/>
    </row>
    <row r="111" spans="1:8" ht="32" x14ac:dyDescent="0.3">
      <c r="A111" s="251">
        <v>90688</v>
      </c>
      <c r="B111" s="217" t="s">
        <v>672</v>
      </c>
      <c r="C111" s="194" t="s">
        <v>278</v>
      </c>
      <c r="D111" s="509" t="s">
        <v>415</v>
      </c>
      <c r="E111" s="510"/>
      <c r="F111" s="510"/>
      <c r="G111" s="510"/>
      <c r="H111" s="511"/>
    </row>
    <row r="112" spans="1:8" ht="48" x14ac:dyDescent="0.3">
      <c r="A112" s="249">
        <v>90672</v>
      </c>
      <c r="B112" s="217" t="s">
        <v>663</v>
      </c>
      <c r="C112" s="146" t="s">
        <v>280</v>
      </c>
      <c r="D112" s="609" t="s">
        <v>281</v>
      </c>
      <c r="E112" s="610"/>
      <c r="F112" s="610"/>
      <c r="G112" s="610"/>
      <c r="H112" s="611"/>
    </row>
    <row r="113" spans="1:8" ht="48.5" thickBot="1" x14ac:dyDescent="0.35">
      <c r="A113" s="250">
        <v>90674</v>
      </c>
      <c r="B113" s="218" t="s">
        <v>662</v>
      </c>
      <c r="C113" s="140" t="s">
        <v>282</v>
      </c>
      <c r="D113" s="524" t="s">
        <v>211</v>
      </c>
      <c r="E113" s="525"/>
      <c r="F113" s="525"/>
      <c r="G113" s="525"/>
      <c r="H113" s="526"/>
    </row>
    <row r="114" spans="1:8" ht="20" customHeight="1" thickBot="1" x14ac:dyDescent="0.35">
      <c r="A114" s="489"/>
      <c r="B114" s="489"/>
      <c r="C114" s="489"/>
      <c r="D114" s="489"/>
      <c r="E114" s="489"/>
      <c r="F114" s="489"/>
      <c r="G114" s="489"/>
      <c r="H114" s="489"/>
    </row>
    <row r="115" spans="1:8" ht="30" customHeight="1" thickBot="1" x14ac:dyDescent="0.35">
      <c r="A115" s="504" t="s">
        <v>659</v>
      </c>
      <c r="B115" s="505"/>
      <c r="C115" s="505"/>
      <c r="D115" s="505"/>
      <c r="E115" s="505"/>
      <c r="F115" s="505"/>
      <c r="G115" s="505"/>
      <c r="H115" s="506"/>
    </row>
    <row r="116" spans="1:8" ht="32" x14ac:dyDescent="0.3">
      <c r="A116" s="142" t="s">
        <v>16</v>
      </c>
      <c r="B116" s="143" t="s">
        <v>213</v>
      </c>
      <c r="C116" s="144" t="s">
        <v>214</v>
      </c>
      <c r="D116" s="515" t="s">
        <v>215</v>
      </c>
      <c r="E116" s="516"/>
      <c r="F116" s="516"/>
      <c r="G116" s="516"/>
      <c r="H116" s="517"/>
    </row>
    <row r="117" spans="1:8" ht="32" x14ac:dyDescent="0.3">
      <c r="A117" s="502">
        <v>90686</v>
      </c>
      <c r="B117" s="134" t="s">
        <v>459</v>
      </c>
      <c r="C117" s="134" t="s">
        <v>274</v>
      </c>
      <c r="D117" s="496" t="s">
        <v>385</v>
      </c>
      <c r="E117" s="496"/>
      <c r="F117" s="496"/>
      <c r="G117" s="496"/>
      <c r="H117" s="497"/>
    </row>
    <row r="118" spans="1:8" ht="32" x14ac:dyDescent="0.3">
      <c r="A118" s="523"/>
      <c r="B118" s="213" t="s">
        <v>460</v>
      </c>
      <c r="C118" s="213" t="s">
        <v>274</v>
      </c>
      <c r="D118" s="518" t="s">
        <v>396</v>
      </c>
      <c r="E118" s="518"/>
      <c r="F118" s="518"/>
      <c r="G118" s="518"/>
      <c r="H118" s="519"/>
    </row>
    <row r="119" spans="1:8" ht="32" x14ac:dyDescent="0.3">
      <c r="A119" s="251">
        <v>90688</v>
      </c>
      <c r="B119" s="134" t="s">
        <v>461</v>
      </c>
      <c r="C119" s="215" t="s">
        <v>278</v>
      </c>
      <c r="D119" s="507" t="s">
        <v>415</v>
      </c>
      <c r="E119" s="507"/>
      <c r="F119" s="507"/>
      <c r="G119" s="507"/>
      <c r="H119" s="508"/>
    </row>
    <row r="120" spans="1:8" ht="48" x14ac:dyDescent="0.3">
      <c r="A120" s="249">
        <v>90672</v>
      </c>
      <c r="B120" s="212" t="s">
        <v>462</v>
      </c>
      <c r="C120" s="214" t="s">
        <v>280</v>
      </c>
      <c r="D120" s="520" t="s">
        <v>281</v>
      </c>
      <c r="E120" s="521"/>
      <c r="F120" s="521"/>
      <c r="G120" s="521"/>
      <c r="H120" s="522"/>
    </row>
    <row r="121" spans="1:8" ht="48.5" thickBot="1" x14ac:dyDescent="0.35">
      <c r="A121" s="250">
        <v>90674</v>
      </c>
      <c r="B121" s="140" t="s">
        <v>658</v>
      </c>
      <c r="C121" s="141" t="s">
        <v>282</v>
      </c>
      <c r="D121" s="524" t="s">
        <v>211</v>
      </c>
      <c r="E121" s="525"/>
      <c r="F121" s="525"/>
      <c r="G121" s="525"/>
      <c r="H121" s="526"/>
    </row>
    <row r="122" spans="1:8" x14ac:dyDescent="0.3">
      <c r="A122" s="379"/>
      <c r="B122" s="356"/>
      <c r="C122" s="406"/>
      <c r="E122" s="160"/>
      <c r="F122" s="160"/>
      <c r="G122" s="160"/>
      <c r="H122" s="160"/>
    </row>
    <row r="123" spans="1:8" x14ac:dyDescent="0.3">
      <c r="A123" s="379"/>
      <c r="B123" s="356"/>
      <c r="C123" s="406"/>
      <c r="E123" s="160"/>
      <c r="F123" s="160"/>
      <c r="G123" s="160"/>
      <c r="H123" s="160"/>
    </row>
    <row r="124" spans="1:8" x14ac:dyDescent="0.3">
      <c r="A124" s="379"/>
      <c r="B124" s="356"/>
      <c r="C124" s="406"/>
      <c r="E124" s="160"/>
      <c r="F124" s="160"/>
      <c r="G124" s="160"/>
      <c r="H124" s="160"/>
    </row>
    <row r="125" spans="1:8" x14ac:dyDescent="0.3">
      <c r="A125" s="379"/>
      <c r="B125" s="356"/>
      <c r="C125" s="406"/>
      <c r="E125" s="160"/>
      <c r="F125" s="160"/>
      <c r="G125" s="160"/>
      <c r="H125" s="160"/>
    </row>
    <row r="126" spans="1:8" x14ac:dyDescent="0.3">
      <c r="A126" s="379"/>
      <c r="B126" s="356"/>
      <c r="C126" s="406"/>
      <c r="E126" s="160"/>
      <c r="F126" s="160"/>
      <c r="G126" s="160"/>
      <c r="H126" s="160"/>
    </row>
    <row r="127" spans="1:8" x14ac:dyDescent="0.3">
      <c r="A127" s="379"/>
      <c r="B127" s="356"/>
      <c r="C127" s="406"/>
      <c r="E127" s="160"/>
      <c r="F127" s="160"/>
      <c r="G127" s="160"/>
      <c r="H127" s="160"/>
    </row>
    <row r="128" spans="1:8" ht="16.5" thickBot="1" x14ac:dyDescent="0.35">
      <c r="A128" s="379"/>
      <c r="B128" s="356"/>
      <c r="C128" s="406"/>
      <c r="E128" s="160"/>
      <c r="F128" s="160"/>
      <c r="G128" s="160"/>
      <c r="H128" s="160"/>
    </row>
    <row r="129" spans="1:8" ht="30" customHeight="1" thickBot="1" x14ac:dyDescent="0.35">
      <c r="A129" s="504" t="s">
        <v>660</v>
      </c>
      <c r="B129" s="505"/>
      <c r="C129" s="505"/>
      <c r="D129" s="505"/>
      <c r="E129" s="505"/>
      <c r="F129" s="505"/>
      <c r="G129" s="505"/>
      <c r="H129" s="506"/>
    </row>
    <row r="130" spans="1:8" ht="32" x14ac:dyDescent="0.3">
      <c r="A130" s="142" t="s">
        <v>16</v>
      </c>
      <c r="B130" s="143" t="s">
        <v>213</v>
      </c>
      <c r="C130" s="144" t="s">
        <v>214</v>
      </c>
      <c r="D130" s="512" t="s">
        <v>215</v>
      </c>
      <c r="E130" s="513"/>
      <c r="F130" s="513"/>
      <c r="G130" s="513"/>
      <c r="H130" s="514"/>
    </row>
    <row r="131" spans="1:8" ht="32" x14ac:dyDescent="0.45">
      <c r="A131" s="502">
        <v>90686</v>
      </c>
      <c r="B131" s="158" t="s">
        <v>399</v>
      </c>
      <c r="C131" s="183" t="s">
        <v>274</v>
      </c>
      <c r="D131" s="496" t="s">
        <v>385</v>
      </c>
      <c r="E131" s="496"/>
      <c r="F131" s="496"/>
      <c r="G131" s="496"/>
      <c r="H131" s="497"/>
    </row>
    <row r="132" spans="1:8" ht="32" x14ac:dyDescent="0.45">
      <c r="A132" s="503"/>
      <c r="B132" s="158" t="s">
        <v>400</v>
      </c>
      <c r="C132" s="183" t="s">
        <v>274</v>
      </c>
      <c r="D132" s="518" t="s">
        <v>396</v>
      </c>
      <c r="E132" s="518"/>
      <c r="F132" s="518"/>
      <c r="G132" s="518"/>
      <c r="H132" s="519"/>
    </row>
    <row r="133" spans="1:8" ht="32" x14ac:dyDescent="0.45">
      <c r="A133" s="251">
        <v>90688</v>
      </c>
      <c r="B133" s="158" t="s">
        <v>461</v>
      </c>
      <c r="C133" s="171" t="s">
        <v>278</v>
      </c>
      <c r="D133" s="509" t="s">
        <v>415</v>
      </c>
      <c r="E133" s="510"/>
      <c r="F133" s="510"/>
      <c r="G133" s="510"/>
      <c r="H133" s="511"/>
    </row>
    <row r="134" spans="1:8" ht="48" x14ac:dyDescent="0.45">
      <c r="A134" s="251">
        <v>90672</v>
      </c>
      <c r="B134" s="158" t="s">
        <v>462</v>
      </c>
      <c r="C134" s="183" t="s">
        <v>280</v>
      </c>
      <c r="D134" s="638" t="s">
        <v>281</v>
      </c>
      <c r="E134" s="638"/>
      <c r="F134" s="638"/>
      <c r="G134" s="638"/>
      <c r="H134" s="639"/>
    </row>
    <row r="135" spans="1:8" ht="48.5" thickBot="1" x14ac:dyDescent="0.35">
      <c r="A135" s="250">
        <v>90674</v>
      </c>
      <c r="B135" s="159" t="s">
        <v>463</v>
      </c>
      <c r="C135" s="196" t="s">
        <v>282</v>
      </c>
      <c r="D135" s="498" t="s">
        <v>211</v>
      </c>
      <c r="E135" s="498"/>
      <c r="F135" s="498"/>
      <c r="G135" s="498"/>
      <c r="H135" s="499"/>
    </row>
    <row r="136" spans="1:8" ht="20" customHeight="1" thickBot="1" x14ac:dyDescent="0.35">
      <c r="A136" s="379"/>
      <c r="B136" s="380"/>
      <c r="C136" s="195"/>
      <c r="E136" s="160"/>
      <c r="F136" s="160"/>
      <c r="G136" s="160"/>
      <c r="H136" s="160"/>
    </row>
    <row r="137" spans="1:8" ht="25" customHeight="1" thickBot="1" x14ac:dyDescent="0.35">
      <c r="A137" s="504" t="s">
        <v>661</v>
      </c>
      <c r="B137" s="505"/>
      <c r="C137" s="505"/>
      <c r="D137" s="505"/>
      <c r="E137" s="505"/>
      <c r="F137" s="505"/>
      <c r="G137" s="505"/>
      <c r="H137" s="506"/>
    </row>
    <row r="138" spans="1:8" ht="32" x14ac:dyDescent="0.3">
      <c r="A138" s="142" t="s">
        <v>16</v>
      </c>
      <c r="B138" s="143" t="s">
        <v>213</v>
      </c>
      <c r="C138" s="144" t="s">
        <v>214</v>
      </c>
      <c r="D138" s="512" t="s">
        <v>215</v>
      </c>
      <c r="E138" s="513"/>
      <c r="F138" s="513"/>
      <c r="G138" s="513"/>
      <c r="H138" s="514"/>
    </row>
    <row r="139" spans="1:8" ht="32" x14ac:dyDescent="0.45">
      <c r="A139" s="502">
        <v>90686</v>
      </c>
      <c r="B139" s="158" t="s">
        <v>273</v>
      </c>
      <c r="C139" s="183" t="s">
        <v>274</v>
      </c>
      <c r="D139" s="496" t="s">
        <v>385</v>
      </c>
      <c r="E139" s="496"/>
      <c r="F139" s="496"/>
      <c r="G139" s="496"/>
      <c r="H139" s="497"/>
    </row>
    <row r="140" spans="1:8" ht="32" x14ac:dyDescent="0.45">
      <c r="A140" s="503"/>
      <c r="B140" s="158" t="s">
        <v>275</v>
      </c>
      <c r="C140" s="183" t="s">
        <v>274</v>
      </c>
      <c r="D140" s="500" t="s">
        <v>396</v>
      </c>
      <c r="E140" s="500"/>
      <c r="F140" s="500"/>
      <c r="G140" s="500"/>
      <c r="H140" s="501"/>
    </row>
    <row r="141" spans="1:8" ht="48" x14ac:dyDescent="0.45">
      <c r="A141" s="251">
        <v>90672</v>
      </c>
      <c r="B141" s="158" t="s">
        <v>416</v>
      </c>
      <c r="C141" s="183" t="s">
        <v>280</v>
      </c>
      <c r="D141" s="496" t="s">
        <v>281</v>
      </c>
      <c r="E141" s="496"/>
      <c r="F141" s="496"/>
      <c r="G141" s="496"/>
      <c r="H141" s="497"/>
    </row>
    <row r="142" spans="1:8" ht="32" x14ac:dyDescent="0.3">
      <c r="A142" s="251">
        <v>90688</v>
      </c>
      <c r="B142" s="207" t="s">
        <v>397</v>
      </c>
      <c r="C142" s="183" t="s">
        <v>278</v>
      </c>
      <c r="D142" s="500" t="s">
        <v>415</v>
      </c>
      <c r="E142" s="500"/>
      <c r="F142" s="500"/>
      <c r="G142" s="500"/>
      <c r="H142" s="501"/>
    </row>
    <row r="143" spans="1:8" ht="48.5" thickBot="1" x14ac:dyDescent="0.35">
      <c r="A143" s="250">
        <v>90674</v>
      </c>
      <c r="B143" s="159" t="s">
        <v>398</v>
      </c>
      <c r="C143" s="196" t="s">
        <v>282</v>
      </c>
      <c r="D143" s="498" t="s">
        <v>211</v>
      </c>
      <c r="E143" s="498"/>
      <c r="F143" s="498"/>
      <c r="G143" s="498"/>
      <c r="H143" s="499"/>
    </row>
    <row r="144" spans="1:8" x14ac:dyDescent="0.3">
      <c r="A144" s="197"/>
      <c r="B144" s="160"/>
      <c r="C144" s="195"/>
      <c r="D144" s="195"/>
      <c r="E144" s="195"/>
      <c r="F144" s="195"/>
      <c r="G144" s="280"/>
      <c r="H144" s="195"/>
    </row>
    <row r="145" spans="1:8" x14ac:dyDescent="0.3">
      <c r="A145" s="197"/>
      <c r="B145" s="160"/>
      <c r="C145" s="195"/>
      <c r="D145" s="195"/>
      <c r="E145" s="195"/>
      <c r="F145" s="195"/>
      <c r="G145" s="280"/>
      <c r="H145" s="195"/>
    </row>
    <row r="146" spans="1:8" x14ac:dyDescent="0.3">
      <c r="A146" s="197"/>
      <c r="B146" s="160"/>
      <c r="C146" s="195"/>
      <c r="D146" s="195"/>
      <c r="E146" s="195"/>
      <c r="F146" s="195"/>
      <c r="G146" s="280"/>
      <c r="H146" s="195"/>
    </row>
    <row r="147" spans="1:8" x14ac:dyDescent="0.3">
      <c r="A147" s="197"/>
      <c r="B147" s="160"/>
      <c r="C147" s="195"/>
      <c r="D147" s="195"/>
      <c r="E147" s="195"/>
      <c r="F147" s="195"/>
      <c r="G147" s="280"/>
      <c r="H147" s="195"/>
    </row>
    <row r="148" spans="1:8" x14ac:dyDescent="0.3">
      <c r="A148" s="197"/>
      <c r="B148" s="160"/>
      <c r="C148" s="195"/>
      <c r="D148" s="195"/>
      <c r="E148" s="195"/>
      <c r="F148" s="195"/>
      <c r="G148" s="280"/>
      <c r="H148" s="195"/>
    </row>
    <row r="149" spans="1:8" x14ac:dyDescent="0.3">
      <c r="A149" s="197"/>
      <c r="B149" s="160"/>
      <c r="C149" s="195"/>
      <c r="D149" s="195"/>
      <c r="E149" s="195"/>
      <c r="F149" s="195"/>
      <c r="G149" s="280"/>
      <c r="H149" s="195"/>
    </row>
    <row r="150" spans="1:8" ht="16.5" thickBot="1" x14ac:dyDescent="0.35">
      <c r="A150" s="197"/>
      <c r="B150" s="160"/>
      <c r="C150" s="195"/>
      <c r="D150" s="195"/>
      <c r="E150" s="195"/>
      <c r="F150" s="195"/>
      <c r="G150" s="280"/>
      <c r="H150" s="195"/>
    </row>
    <row r="151" spans="1:8" ht="16.5" thickBot="1" x14ac:dyDescent="0.35">
      <c r="A151" s="626" t="s">
        <v>719</v>
      </c>
      <c r="B151" s="627"/>
      <c r="C151" s="627"/>
      <c r="D151" s="627"/>
      <c r="E151" s="628"/>
      <c r="F151" s="195"/>
      <c r="G151" s="280"/>
      <c r="H151" s="195"/>
    </row>
    <row r="152" spans="1:8" ht="80" x14ac:dyDescent="0.3">
      <c r="A152" s="316" t="s">
        <v>16</v>
      </c>
      <c r="B152" s="317" t="s">
        <v>213</v>
      </c>
      <c r="C152" s="318" t="s">
        <v>214</v>
      </c>
      <c r="D152" s="317" t="s">
        <v>215</v>
      </c>
      <c r="E152" s="319" t="s">
        <v>717</v>
      </c>
      <c r="F152" s="195"/>
      <c r="G152" s="280"/>
      <c r="H152" s="195"/>
    </row>
    <row r="153" spans="1:8" ht="16.5" thickBot="1" x14ac:dyDescent="0.35">
      <c r="A153" s="629" t="s">
        <v>718</v>
      </c>
      <c r="B153" s="630"/>
      <c r="C153" s="630"/>
      <c r="D153" s="631"/>
      <c r="E153" s="335" t="s">
        <v>465</v>
      </c>
      <c r="F153" s="195"/>
      <c r="G153" s="280"/>
      <c r="H153" s="195"/>
    </row>
    <row r="154" spans="1:8" ht="20" customHeight="1" thickBot="1" x14ac:dyDescent="0.35">
      <c r="A154" s="76"/>
      <c r="B154" s="76"/>
      <c r="C154" s="76"/>
      <c r="D154" s="76"/>
      <c r="E154" s="76"/>
      <c r="F154" s="76"/>
      <c r="G154" s="281"/>
      <c r="H154" s="76"/>
    </row>
    <row r="155" spans="1:8" ht="15.75" customHeight="1" thickBot="1" x14ac:dyDescent="0.35">
      <c r="A155" s="602" t="s">
        <v>720</v>
      </c>
      <c r="B155" s="603"/>
      <c r="C155" s="603"/>
      <c r="D155" s="603"/>
      <c r="E155" s="604"/>
      <c r="F155" s="76"/>
      <c r="G155" s="281"/>
      <c r="H155" s="76"/>
    </row>
    <row r="156" spans="1:8" ht="80" x14ac:dyDescent="0.3">
      <c r="A156" s="178" t="s">
        <v>16</v>
      </c>
      <c r="B156" s="179" t="s">
        <v>213</v>
      </c>
      <c r="C156" s="180" t="s">
        <v>214</v>
      </c>
      <c r="D156" s="179" t="s">
        <v>215</v>
      </c>
      <c r="E156" s="181" t="s">
        <v>666</v>
      </c>
      <c r="F156" s="76"/>
      <c r="G156" s="281"/>
      <c r="H156" s="76"/>
    </row>
    <row r="157" spans="1:8" ht="48" x14ac:dyDescent="0.3">
      <c r="A157" s="252">
        <v>90696</v>
      </c>
      <c r="B157" s="134" t="s">
        <v>677</v>
      </c>
      <c r="C157" s="135" t="s">
        <v>239</v>
      </c>
      <c r="D157" s="138" t="s">
        <v>160</v>
      </c>
      <c r="E157" s="233">
        <v>41.93</v>
      </c>
      <c r="F157" s="76"/>
      <c r="G157" s="281"/>
      <c r="H157" s="76"/>
    </row>
    <row r="158" spans="1:8" ht="48" x14ac:dyDescent="0.3">
      <c r="A158" s="252">
        <v>90698</v>
      </c>
      <c r="B158" s="134" t="s">
        <v>240</v>
      </c>
      <c r="C158" s="135" t="s">
        <v>241</v>
      </c>
      <c r="D158" s="138" t="s">
        <v>164</v>
      </c>
      <c r="E158" s="233">
        <v>61.94</v>
      </c>
      <c r="F158" s="76"/>
      <c r="G158" s="281"/>
      <c r="H158" s="76"/>
    </row>
    <row r="159" spans="1:8" ht="32.5" thickBot="1" x14ac:dyDescent="0.35">
      <c r="A159" s="253">
        <v>90700</v>
      </c>
      <c r="B159" s="140" t="s">
        <v>667</v>
      </c>
      <c r="C159" s="182" t="s">
        <v>243</v>
      </c>
      <c r="D159" s="198" t="s">
        <v>156</v>
      </c>
      <c r="E159" s="234">
        <v>18.63</v>
      </c>
      <c r="F159" s="76"/>
      <c r="G159" s="281"/>
      <c r="H159" s="76"/>
    </row>
    <row r="160" spans="1:8" ht="20" customHeight="1" thickBot="1" x14ac:dyDescent="0.5">
      <c r="F160" s="76"/>
      <c r="G160" s="281"/>
      <c r="H160" s="76"/>
    </row>
    <row r="161" spans="1:8" ht="25" customHeight="1" thickBot="1" x14ac:dyDescent="0.35">
      <c r="A161" s="504" t="s">
        <v>721</v>
      </c>
      <c r="B161" s="600"/>
      <c r="C161" s="600"/>
      <c r="D161" s="600"/>
      <c r="E161" s="601"/>
      <c r="F161" s="76"/>
      <c r="G161" s="281"/>
      <c r="H161" s="76"/>
    </row>
    <row r="162" spans="1:8" ht="80" x14ac:dyDescent="0.3">
      <c r="A162" s="142" t="s">
        <v>16</v>
      </c>
      <c r="B162" s="143" t="s">
        <v>213</v>
      </c>
      <c r="C162" s="144" t="s">
        <v>214</v>
      </c>
      <c r="D162" s="143" t="s">
        <v>215</v>
      </c>
      <c r="E162" s="145" t="s">
        <v>216</v>
      </c>
      <c r="F162" s="76"/>
      <c r="G162" s="281"/>
      <c r="H162" s="76"/>
    </row>
    <row r="163" spans="1:8" ht="64.5" thickBot="1" x14ac:dyDescent="0.35">
      <c r="A163" s="253">
        <v>90636</v>
      </c>
      <c r="B163" s="140" t="s">
        <v>375</v>
      </c>
      <c r="C163" s="182" t="s">
        <v>376</v>
      </c>
      <c r="D163" s="200" t="s">
        <v>377</v>
      </c>
      <c r="E163" s="235">
        <v>67.290000000000006</v>
      </c>
      <c r="F163" s="76"/>
      <c r="G163" s="281"/>
      <c r="H163" s="76"/>
    </row>
    <row r="164" spans="1:8" x14ac:dyDescent="0.3">
      <c r="A164" s="407"/>
      <c r="B164" s="356"/>
      <c r="C164" s="189"/>
      <c r="D164" s="382"/>
      <c r="E164" s="408"/>
      <c r="F164" s="76"/>
      <c r="G164" s="281"/>
      <c r="H164" s="76"/>
    </row>
    <row r="165" spans="1:8" x14ac:dyDescent="0.3">
      <c r="A165" s="407"/>
      <c r="B165" s="356"/>
      <c r="C165" s="189"/>
      <c r="D165" s="382"/>
      <c r="E165" s="408"/>
      <c r="F165" s="76"/>
      <c r="G165" s="281"/>
      <c r="H165" s="76"/>
    </row>
    <row r="166" spans="1:8" x14ac:dyDescent="0.3">
      <c r="A166" s="407"/>
      <c r="B166" s="356"/>
      <c r="C166" s="189"/>
      <c r="D166" s="382"/>
      <c r="E166" s="408"/>
      <c r="F166" s="76"/>
      <c r="G166" s="281"/>
      <c r="H166" s="76"/>
    </row>
    <row r="167" spans="1:8" x14ac:dyDescent="0.3">
      <c r="A167" s="407"/>
      <c r="B167" s="356"/>
      <c r="C167" s="189"/>
      <c r="D167" s="382"/>
      <c r="E167" s="408"/>
      <c r="F167" s="76"/>
      <c r="G167" s="281"/>
      <c r="H167" s="76"/>
    </row>
    <row r="168" spans="1:8" x14ac:dyDescent="0.3">
      <c r="A168" s="407"/>
      <c r="B168" s="356"/>
      <c r="C168" s="189"/>
      <c r="D168" s="382"/>
      <c r="E168" s="408"/>
      <c r="F168" s="76"/>
      <c r="G168" s="281"/>
      <c r="H168" s="76"/>
    </row>
    <row r="169" spans="1:8" ht="16.5" thickBot="1" x14ac:dyDescent="0.35">
      <c r="A169" s="407"/>
      <c r="B169" s="356"/>
      <c r="C169" s="189"/>
      <c r="D169" s="382"/>
      <c r="E169" s="408"/>
      <c r="F169" s="76"/>
      <c r="G169" s="281"/>
      <c r="H169" s="76"/>
    </row>
    <row r="170" spans="1:8" ht="23.5" customHeight="1" thickBot="1" x14ac:dyDescent="0.35">
      <c r="A170" s="504" t="s">
        <v>722</v>
      </c>
      <c r="B170" s="600"/>
      <c r="C170" s="600"/>
      <c r="D170" s="600"/>
      <c r="E170" s="601"/>
      <c r="F170" s="76"/>
      <c r="G170" s="281"/>
      <c r="H170" s="76"/>
    </row>
    <row r="171" spans="1:8" ht="80" x14ac:dyDescent="0.3">
      <c r="A171" s="243" t="s">
        <v>16</v>
      </c>
      <c r="B171" s="244" t="s">
        <v>213</v>
      </c>
      <c r="C171" s="245" t="s">
        <v>214</v>
      </c>
      <c r="D171" s="244" t="s">
        <v>215</v>
      </c>
      <c r="E171" s="246" t="s">
        <v>360</v>
      </c>
      <c r="F171" s="76"/>
      <c r="G171" s="281"/>
      <c r="H171" s="76"/>
    </row>
    <row r="172" spans="1:8" ht="48.5" thickBot="1" x14ac:dyDescent="0.35">
      <c r="A172" s="253">
        <v>90685</v>
      </c>
      <c r="B172" s="140" t="s">
        <v>361</v>
      </c>
      <c r="C172" s="182" t="s">
        <v>362</v>
      </c>
      <c r="D172" s="198" t="s">
        <v>300</v>
      </c>
      <c r="E172" s="247">
        <v>23.16</v>
      </c>
      <c r="F172" s="76"/>
      <c r="G172" s="281"/>
      <c r="H172" s="76"/>
    </row>
    <row r="173" spans="1:8" ht="20" customHeight="1" thickBot="1" x14ac:dyDescent="0.35">
      <c r="A173" s="407"/>
      <c r="B173" s="356"/>
      <c r="C173" s="189"/>
      <c r="D173" s="382"/>
      <c r="E173" s="408"/>
      <c r="F173" s="76"/>
      <c r="G173" s="281"/>
      <c r="H173" s="76"/>
    </row>
    <row r="174" spans="1:8" ht="25" customHeight="1" thickBot="1" x14ac:dyDescent="0.35">
      <c r="A174" s="597" t="s">
        <v>723</v>
      </c>
      <c r="B174" s="598"/>
      <c r="C174" s="598"/>
      <c r="D174" s="598"/>
      <c r="E174" s="599"/>
      <c r="F174" s="76"/>
      <c r="G174" s="281"/>
      <c r="H174" s="76"/>
    </row>
    <row r="175" spans="1:8" ht="80" x14ac:dyDescent="0.3">
      <c r="A175" s="240" t="s">
        <v>16</v>
      </c>
      <c r="B175" s="240" t="s">
        <v>363</v>
      </c>
      <c r="C175" s="241" t="s">
        <v>214</v>
      </c>
      <c r="D175" s="240" t="s">
        <v>283</v>
      </c>
      <c r="E175" s="242" t="s">
        <v>364</v>
      </c>
      <c r="F175" s="76"/>
      <c r="G175" s="281"/>
      <c r="H175" s="76"/>
    </row>
    <row r="176" spans="1:8" ht="48" x14ac:dyDescent="0.3">
      <c r="A176" s="254">
        <v>90644</v>
      </c>
      <c r="B176" s="146" t="s">
        <v>401</v>
      </c>
      <c r="C176" s="135" t="s">
        <v>365</v>
      </c>
      <c r="D176" s="137" t="s">
        <v>294</v>
      </c>
      <c r="E176" s="236">
        <v>14.72</v>
      </c>
      <c r="F176" s="76"/>
      <c r="G176" s="281"/>
      <c r="H176" s="76"/>
    </row>
    <row r="177" spans="1:8" ht="32" x14ac:dyDescent="0.3">
      <c r="A177" s="252" t="s">
        <v>366</v>
      </c>
      <c r="B177" s="146" t="s">
        <v>114</v>
      </c>
      <c r="C177" s="135" t="s">
        <v>367</v>
      </c>
      <c r="D177" s="193" t="s">
        <v>295</v>
      </c>
      <c r="E177" s="237" t="s">
        <v>246</v>
      </c>
      <c r="F177" s="76"/>
      <c r="G177" s="281"/>
      <c r="H177" s="76"/>
    </row>
    <row r="178" spans="1:8" ht="32" x14ac:dyDescent="0.3">
      <c r="A178" s="252">
        <v>90650</v>
      </c>
      <c r="B178" s="146" t="s">
        <v>116</v>
      </c>
      <c r="C178" s="135" t="s">
        <v>368</v>
      </c>
      <c r="D178" s="193" t="s">
        <v>296</v>
      </c>
      <c r="E178" s="237" t="s">
        <v>246</v>
      </c>
      <c r="F178" s="76"/>
      <c r="G178" s="281"/>
      <c r="H178" s="76"/>
    </row>
    <row r="179" spans="1:8" ht="32" x14ac:dyDescent="0.3">
      <c r="A179" s="252">
        <v>90743</v>
      </c>
      <c r="B179" s="146" t="s">
        <v>34</v>
      </c>
      <c r="C179" s="135" t="s">
        <v>369</v>
      </c>
      <c r="D179" s="193" t="s">
        <v>370</v>
      </c>
      <c r="E179" s="238">
        <v>17.190000000000001</v>
      </c>
      <c r="F179" s="76"/>
      <c r="G179" s="281"/>
      <c r="H179" s="76"/>
    </row>
    <row r="180" spans="1:8" ht="48" x14ac:dyDescent="0.3">
      <c r="A180" s="255">
        <v>90685</v>
      </c>
      <c r="B180" s="147" t="s">
        <v>371</v>
      </c>
      <c r="C180" s="135" t="s">
        <v>362</v>
      </c>
      <c r="D180" s="138" t="s">
        <v>300</v>
      </c>
      <c r="E180" s="237">
        <v>23.16</v>
      </c>
      <c r="F180" s="76"/>
      <c r="G180" s="281"/>
      <c r="H180" s="76"/>
    </row>
    <row r="181" spans="1:8" ht="32.5" thickBot="1" x14ac:dyDescent="0.35">
      <c r="A181" s="256">
        <v>90687</v>
      </c>
      <c r="B181" s="199" t="s">
        <v>371</v>
      </c>
      <c r="C181" s="182" t="s">
        <v>372</v>
      </c>
      <c r="D181" s="248" t="s">
        <v>305</v>
      </c>
      <c r="E181" s="239">
        <v>18.47</v>
      </c>
      <c r="F181" s="76"/>
      <c r="G181" s="281"/>
      <c r="H181" s="76"/>
    </row>
    <row r="182" spans="1:8" x14ac:dyDescent="0.3">
      <c r="A182" s="202"/>
      <c r="B182" s="202"/>
      <c r="C182" s="189"/>
      <c r="D182" s="203"/>
      <c r="E182" s="204"/>
      <c r="F182" s="205"/>
      <c r="G182" s="282"/>
      <c r="H182" s="190"/>
    </row>
    <row r="183" spans="1:8" ht="14" x14ac:dyDescent="0.3">
      <c r="A183" s="76"/>
      <c r="B183" s="76"/>
      <c r="C183" s="76"/>
      <c r="D183" s="76"/>
      <c r="E183" s="76"/>
      <c r="F183" s="76"/>
      <c r="G183" s="76"/>
      <c r="H183" s="76"/>
    </row>
    <row r="184" spans="1:8" ht="14" x14ac:dyDescent="0.3">
      <c r="A184" s="76"/>
      <c r="B184" s="76"/>
      <c r="C184" s="76"/>
      <c r="D184" s="76"/>
      <c r="E184" s="76"/>
      <c r="F184" s="76"/>
      <c r="G184" s="76"/>
      <c r="H184" s="76"/>
    </row>
    <row r="185" spans="1:8" ht="14" x14ac:dyDescent="0.3">
      <c r="A185" s="76"/>
      <c r="B185" s="76"/>
      <c r="C185" s="76"/>
      <c r="D185" s="76"/>
      <c r="E185" s="76"/>
      <c r="F185" s="76"/>
      <c r="G185" s="76"/>
      <c r="H185" s="76"/>
    </row>
    <row r="186" spans="1:8" ht="14" x14ac:dyDescent="0.3">
      <c r="A186" s="76"/>
      <c r="B186" s="76"/>
      <c r="C186" s="76"/>
      <c r="D186" s="76"/>
      <c r="E186" s="76"/>
      <c r="F186" s="76"/>
      <c r="G186" s="76"/>
      <c r="H186" s="76"/>
    </row>
    <row r="187" spans="1:8" ht="14" x14ac:dyDescent="0.3">
      <c r="A187" s="76"/>
      <c r="B187" s="76"/>
      <c r="C187" s="76"/>
      <c r="D187" s="76"/>
      <c r="E187" s="76"/>
      <c r="F187" s="76"/>
      <c r="G187" s="76"/>
      <c r="H187" s="76"/>
    </row>
    <row r="188" spans="1:8" ht="14" x14ac:dyDescent="0.3">
      <c r="A188" s="76"/>
      <c r="B188" s="76"/>
      <c r="C188" s="76"/>
      <c r="D188" s="76"/>
      <c r="E188" s="76"/>
      <c r="F188" s="76"/>
      <c r="G188" s="76"/>
      <c r="H188" s="76"/>
    </row>
    <row r="189" spans="1:8" ht="14" x14ac:dyDescent="0.3">
      <c r="A189" s="76"/>
      <c r="B189" s="76"/>
      <c r="C189" s="76"/>
      <c r="D189" s="76"/>
      <c r="E189" s="76"/>
      <c r="F189" s="76"/>
      <c r="G189" s="76"/>
      <c r="H189" s="76"/>
    </row>
  </sheetData>
  <mergeCells count="133">
    <mergeCell ref="A151:E151"/>
    <mergeCell ref="A153:D153"/>
    <mergeCell ref="A18:A19"/>
    <mergeCell ref="H31:H32"/>
    <mergeCell ref="H51:H53"/>
    <mergeCell ref="D18:D19"/>
    <mergeCell ref="C18:C19"/>
    <mergeCell ref="E18:E19"/>
    <mergeCell ref="G18:G19"/>
    <mergeCell ref="H18:H19"/>
    <mergeCell ref="D132:H132"/>
    <mergeCell ref="D134:H134"/>
    <mergeCell ref="C42:C45"/>
    <mergeCell ref="D42:D43"/>
    <mergeCell ref="E42:E45"/>
    <mergeCell ref="F42:F43"/>
    <mergeCell ref="G42:G45"/>
    <mergeCell ref="D113:H113"/>
    <mergeCell ref="G74:G75"/>
    <mergeCell ref="F62:F63"/>
    <mergeCell ref="A61:H61"/>
    <mergeCell ref="A67:H67"/>
    <mergeCell ref="A109:A110"/>
    <mergeCell ref="D109:H109"/>
    <mergeCell ref="D110:H110"/>
    <mergeCell ref="H42:H45"/>
    <mergeCell ref="D44:D45"/>
    <mergeCell ref="A28:A29"/>
    <mergeCell ref="C28:C29"/>
    <mergeCell ref="D28:D29"/>
    <mergeCell ref="E28:E29"/>
    <mergeCell ref="F28:F29"/>
    <mergeCell ref="G28:G29"/>
    <mergeCell ref="H28:H29"/>
    <mergeCell ref="A31:A32"/>
    <mergeCell ref="C31:C32"/>
    <mergeCell ref="E31:E32"/>
    <mergeCell ref="G31:G32"/>
    <mergeCell ref="A174:E174"/>
    <mergeCell ref="A170:E170"/>
    <mergeCell ref="A161:E161"/>
    <mergeCell ref="A155:E155"/>
    <mergeCell ref="A15:H15"/>
    <mergeCell ref="A23:H23"/>
    <mergeCell ref="A35:H35"/>
    <mergeCell ref="A46:H46"/>
    <mergeCell ref="A50:H50"/>
    <mergeCell ref="A36:A38"/>
    <mergeCell ref="C36:C37"/>
    <mergeCell ref="D36:D37"/>
    <mergeCell ref="E36:E38"/>
    <mergeCell ref="F36:F37"/>
    <mergeCell ref="G36:G38"/>
    <mergeCell ref="H36:H38"/>
    <mergeCell ref="A42:A45"/>
    <mergeCell ref="D111:H111"/>
    <mergeCell ref="D112:H112"/>
    <mergeCell ref="A85:A86"/>
    <mergeCell ref="E85:E86"/>
    <mergeCell ref="G85:G86"/>
    <mergeCell ref="H85:H86"/>
    <mergeCell ref="E74:E75"/>
    <mergeCell ref="A115:H115"/>
    <mergeCell ref="A62:A63"/>
    <mergeCell ref="C62:C63"/>
    <mergeCell ref="A107:H107"/>
    <mergeCell ref="D108:H108"/>
    <mergeCell ref="A8:H8"/>
    <mergeCell ref="A9:A10"/>
    <mergeCell ref="C9:C10"/>
    <mergeCell ref="E9:E10"/>
    <mergeCell ref="G9:G10"/>
    <mergeCell ref="H9:H10"/>
    <mergeCell ref="H74:H75"/>
    <mergeCell ref="D12:D13"/>
    <mergeCell ref="F12:F13"/>
    <mergeCell ref="A56:H56"/>
    <mergeCell ref="A65:H65"/>
    <mergeCell ref="E12:E14"/>
    <mergeCell ref="G12:G14"/>
    <mergeCell ref="H12:H14"/>
    <mergeCell ref="A24:A27"/>
    <mergeCell ref="B24:B25"/>
    <mergeCell ref="C24:C27"/>
    <mergeCell ref="D24:D25"/>
    <mergeCell ref="E24:E27"/>
    <mergeCell ref="A12:A14"/>
    <mergeCell ref="C12:C14"/>
    <mergeCell ref="A6:H6"/>
    <mergeCell ref="H48:H49"/>
    <mergeCell ref="A48:A49"/>
    <mergeCell ref="C48:C49"/>
    <mergeCell ref="E48:E49"/>
    <mergeCell ref="G48:G49"/>
    <mergeCell ref="A74:A75"/>
    <mergeCell ref="C74:C75"/>
    <mergeCell ref="F24:F25"/>
    <mergeCell ref="G24:G27"/>
    <mergeCell ref="H24:H27"/>
    <mergeCell ref="D26:D27"/>
    <mergeCell ref="F26:F27"/>
    <mergeCell ref="A16:A17"/>
    <mergeCell ref="C16:C17"/>
    <mergeCell ref="D16:D17"/>
    <mergeCell ref="E16:E17"/>
    <mergeCell ref="F16:F17"/>
    <mergeCell ref="G16:G17"/>
    <mergeCell ref="H16:H17"/>
    <mergeCell ref="B20:H20"/>
    <mergeCell ref="A114:H114"/>
    <mergeCell ref="A89:H89"/>
    <mergeCell ref="A11:H11"/>
    <mergeCell ref="D141:H141"/>
    <mergeCell ref="D143:H143"/>
    <mergeCell ref="D142:H142"/>
    <mergeCell ref="A131:A132"/>
    <mergeCell ref="A139:A140"/>
    <mergeCell ref="A137:H137"/>
    <mergeCell ref="D119:H119"/>
    <mergeCell ref="D135:H135"/>
    <mergeCell ref="D133:H133"/>
    <mergeCell ref="A129:H129"/>
    <mergeCell ref="D130:H130"/>
    <mergeCell ref="D116:H116"/>
    <mergeCell ref="D117:H117"/>
    <mergeCell ref="D118:H118"/>
    <mergeCell ref="D120:H120"/>
    <mergeCell ref="A117:A118"/>
    <mergeCell ref="D121:H121"/>
    <mergeCell ref="D138:H138"/>
    <mergeCell ref="D139:H139"/>
    <mergeCell ref="D140:H140"/>
    <mergeCell ref="D131:H131"/>
  </mergeCells>
  <pageMargins left="0.25" right="0.25" top="0.75" bottom="0.5" header="0.3" footer="0.3"/>
  <pageSetup scale="81" fitToHeight="0" orientation="landscape" r:id="rId1"/>
  <headerFooter>
    <oddHeader xml:space="preserve">&amp;L&amp;G&amp;C&amp;"-,Bold"&amp;12
&amp;R&amp;"Segoe UI,Regular"&amp;20 &amp;28 2023-24 Vaccine Assessment Grid </oddHeader>
    <oddFooter>&amp;L&amp;"Segoe UI,Regular"Page &amp;P&amp;C&amp;"Segoe UI,Regular"This document is available in PDF and Excel versions at: &amp;K0070C0https://wavaccine.org/assessment-grid/&amp;R&amp;"Segoe UI,Bold"&amp;12&amp;KFF0000
APPROVED April 25, 2023
EFFECTIVE July 1, 2023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K51"/>
  <sheetViews>
    <sheetView zoomScaleNormal="100" workbookViewId="0"/>
  </sheetViews>
  <sheetFormatPr defaultColWidth="8.81640625" defaultRowHeight="17.5" x14ac:dyDescent="0.3"/>
  <cols>
    <col min="1" max="1" width="16.1796875" style="76" customWidth="1"/>
    <col min="2" max="2" width="28.453125" style="441" bestFit="1" customWidth="1"/>
    <col min="3" max="3" width="11.90625" style="442" bestFit="1" customWidth="1"/>
    <col min="4" max="4" width="30.90625" style="443" bestFit="1" customWidth="1"/>
    <col min="5" max="5" width="62.453125" style="443" customWidth="1"/>
    <col min="6" max="6" width="17.26953125" style="442" customWidth="1"/>
    <col min="7" max="7" width="14.7265625" style="444" customWidth="1"/>
    <col min="8" max="8" width="13.7265625" style="445" customWidth="1"/>
    <col min="9" max="9" width="20.81640625" style="76" bestFit="1" customWidth="1"/>
    <col min="10" max="16384" width="8.81640625" style="76"/>
  </cols>
  <sheetData>
    <row r="1" spans="1:8" ht="18" thickBot="1" x14ac:dyDescent="0.35">
      <c r="A1" s="292" t="s">
        <v>753</v>
      </c>
    </row>
    <row r="2" spans="1:8" s="77" customFormat="1" ht="122.5" x14ac:dyDescent="0.25">
      <c r="A2" s="418" t="s">
        <v>749</v>
      </c>
      <c r="B2" s="479" t="s">
        <v>733</v>
      </c>
      <c r="C2" s="419" t="s">
        <v>16</v>
      </c>
      <c r="D2" s="419" t="s">
        <v>213</v>
      </c>
      <c r="E2" s="420" t="s">
        <v>214</v>
      </c>
      <c r="F2" s="419" t="s">
        <v>215</v>
      </c>
      <c r="G2" s="421" t="s">
        <v>736</v>
      </c>
      <c r="H2" s="413" t="s">
        <v>724</v>
      </c>
    </row>
    <row r="3" spans="1:8" s="77" customFormat="1" ht="52.5" x14ac:dyDescent="0.25">
      <c r="A3" s="482" t="s">
        <v>750</v>
      </c>
      <c r="B3" s="480" t="s">
        <v>703</v>
      </c>
      <c r="C3" s="422">
        <v>90633</v>
      </c>
      <c r="D3" s="423" t="s">
        <v>224</v>
      </c>
      <c r="E3" s="424" t="s">
        <v>223</v>
      </c>
      <c r="F3" s="422" t="s">
        <v>171</v>
      </c>
      <c r="G3" s="425">
        <v>20.72</v>
      </c>
      <c r="H3" s="414">
        <v>22.79</v>
      </c>
    </row>
    <row r="4" spans="1:8" s="77" customFormat="1" ht="52.5" x14ac:dyDescent="0.25">
      <c r="A4" s="482" t="s">
        <v>750</v>
      </c>
      <c r="B4" s="480" t="s">
        <v>703</v>
      </c>
      <c r="C4" s="422">
        <v>90633</v>
      </c>
      <c r="D4" s="423" t="s">
        <v>225</v>
      </c>
      <c r="E4" s="424" t="s">
        <v>223</v>
      </c>
      <c r="F4" s="422" t="s">
        <v>170</v>
      </c>
      <c r="G4" s="425">
        <v>20.72</v>
      </c>
      <c r="H4" s="414">
        <v>22.79</v>
      </c>
    </row>
    <row r="5" spans="1:8" s="77" customFormat="1" ht="52.5" x14ac:dyDescent="0.25">
      <c r="A5" s="482" t="s">
        <v>750</v>
      </c>
      <c r="B5" s="480" t="s">
        <v>704</v>
      </c>
      <c r="C5" s="422">
        <v>90744</v>
      </c>
      <c r="D5" s="423" t="s">
        <v>270</v>
      </c>
      <c r="E5" s="424" t="s">
        <v>271</v>
      </c>
      <c r="F5" s="426" t="s">
        <v>173</v>
      </c>
      <c r="G5" s="425">
        <v>12.54</v>
      </c>
      <c r="H5" s="414">
        <v>13.79</v>
      </c>
    </row>
    <row r="6" spans="1:8" s="77" customFormat="1" ht="52.5" x14ac:dyDescent="0.25">
      <c r="A6" s="482" t="s">
        <v>750</v>
      </c>
      <c r="B6" s="480" t="s">
        <v>704</v>
      </c>
      <c r="C6" s="422">
        <v>90744</v>
      </c>
      <c r="D6" s="423" t="s">
        <v>678</v>
      </c>
      <c r="E6" s="424" t="s">
        <v>271</v>
      </c>
      <c r="F6" s="426" t="s">
        <v>173</v>
      </c>
      <c r="G6" s="425">
        <v>12.54</v>
      </c>
      <c r="H6" s="414">
        <v>13.79</v>
      </c>
    </row>
    <row r="7" spans="1:8" s="77" customFormat="1" ht="52.5" x14ac:dyDescent="0.25">
      <c r="A7" s="482" t="s">
        <v>750</v>
      </c>
      <c r="B7" s="480" t="s">
        <v>704</v>
      </c>
      <c r="C7" s="422">
        <v>90744</v>
      </c>
      <c r="D7" s="423" t="s">
        <v>272</v>
      </c>
      <c r="E7" s="424" t="s">
        <v>271</v>
      </c>
      <c r="F7" s="426" t="s">
        <v>175</v>
      </c>
      <c r="G7" s="425">
        <v>12.54</v>
      </c>
      <c r="H7" s="414">
        <v>13.79</v>
      </c>
    </row>
    <row r="8" spans="1:8" s="77" customFormat="1" ht="52.5" x14ac:dyDescent="0.25">
      <c r="A8" s="482" t="s">
        <v>750</v>
      </c>
      <c r="B8" s="480" t="s">
        <v>56</v>
      </c>
      <c r="C8" s="422">
        <v>90680</v>
      </c>
      <c r="D8" s="423" t="s">
        <v>235</v>
      </c>
      <c r="E8" s="424" t="s">
        <v>236</v>
      </c>
      <c r="F8" s="422" t="s">
        <v>197</v>
      </c>
      <c r="G8" s="425">
        <v>72.040000000000006</v>
      </c>
      <c r="H8" s="414">
        <v>79.239999999999995</v>
      </c>
    </row>
    <row r="9" spans="1:8" s="77" customFormat="1" ht="52.5" x14ac:dyDescent="0.25">
      <c r="A9" s="482" t="s">
        <v>750</v>
      </c>
      <c r="B9" s="480" t="s">
        <v>56</v>
      </c>
      <c r="C9" s="422">
        <v>90680</v>
      </c>
      <c r="D9" s="427" t="s">
        <v>743</v>
      </c>
      <c r="E9" s="424" t="s">
        <v>236</v>
      </c>
      <c r="F9" s="422" t="s">
        <v>197</v>
      </c>
      <c r="G9" s="425">
        <v>72.040000000000006</v>
      </c>
      <c r="H9" s="414">
        <v>79.239999999999995</v>
      </c>
    </row>
    <row r="10" spans="1:8" s="77" customFormat="1" ht="52.5" x14ac:dyDescent="0.25">
      <c r="A10" s="482" t="s">
        <v>750</v>
      </c>
      <c r="B10" s="480" t="s">
        <v>56</v>
      </c>
      <c r="C10" s="422">
        <v>90681</v>
      </c>
      <c r="D10" s="423" t="s">
        <v>237</v>
      </c>
      <c r="E10" s="424" t="s">
        <v>238</v>
      </c>
      <c r="F10" s="422" t="s">
        <v>201</v>
      </c>
      <c r="G10" s="425">
        <v>97.88</v>
      </c>
      <c r="H10" s="414">
        <v>107.67</v>
      </c>
    </row>
    <row r="11" spans="1:8" s="77" customFormat="1" ht="52.5" x14ac:dyDescent="0.25">
      <c r="A11" s="482" t="s">
        <v>750</v>
      </c>
      <c r="B11" s="480" t="s">
        <v>56</v>
      </c>
      <c r="C11" s="422">
        <v>90681</v>
      </c>
      <c r="D11" s="423" t="s">
        <v>705</v>
      </c>
      <c r="E11" s="424" t="s">
        <v>238</v>
      </c>
      <c r="F11" s="422" t="s">
        <v>201</v>
      </c>
      <c r="G11" s="425">
        <v>97.88</v>
      </c>
      <c r="H11" s="414">
        <v>107.67</v>
      </c>
    </row>
    <row r="12" spans="1:8" s="77" customFormat="1" ht="52.5" x14ac:dyDescent="0.25">
      <c r="A12" s="482" t="s">
        <v>750</v>
      </c>
      <c r="B12" s="480" t="s">
        <v>18</v>
      </c>
      <c r="C12" s="422">
        <v>90696</v>
      </c>
      <c r="D12" s="423" t="s">
        <v>668</v>
      </c>
      <c r="E12" s="424" t="s">
        <v>239</v>
      </c>
      <c r="F12" s="422" t="s">
        <v>160</v>
      </c>
      <c r="G12" s="425">
        <v>41.93</v>
      </c>
      <c r="H12" s="414">
        <v>46.12</v>
      </c>
    </row>
    <row r="13" spans="1:8" s="77" customFormat="1" ht="52.5" x14ac:dyDescent="0.25">
      <c r="A13" s="482" t="s">
        <v>750</v>
      </c>
      <c r="B13" s="480" t="s">
        <v>18</v>
      </c>
      <c r="C13" s="422">
        <v>90696</v>
      </c>
      <c r="D13" s="423" t="s">
        <v>742</v>
      </c>
      <c r="E13" s="424" t="s">
        <v>239</v>
      </c>
      <c r="F13" s="422" t="s">
        <v>159</v>
      </c>
      <c r="G13" s="425">
        <v>41.93</v>
      </c>
      <c r="H13" s="414">
        <v>46.12</v>
      </c>
    </row>
    <row r="14" spans="1:8" s="77" customFormat="1" ht="52.5" x14ac:dyDescent="0.25">
      <c r="A14" s="482" t="s">
        <v>750</v>
      </c>
      <c r="B14" s="480" t="s">
        <v>18</v>
      </c>
      <c r="C14" s="422">
        <v>90696</v>
      </c>
      <c r="D14" s="423" t="s">
        <v>669</v>
      </c>
      <c r="E14" s="424" t="s">
        <v>239</v>
      </c>
      <c r="F14" s="422" t="s">
        <v>159</v>
      </c>
      <c r="G14" s="425">
        <v>41.93</v>
      </c>
      <c r="H14" s="414">
        <v>46.12</v>
      </c>
    </row>
    <row r="15" spans="1:8" s="77" customFormat="1" ht="70" x14ac:dyDescent="0.25">
      <c r="A15" s="482" t="s">
        <v>750</v>
      </c>
      <c r="B15" s="480" t="s">
        <v>18</v>
      </c>
      <c r="C15" s="422">
        <v>90697</v>
      </c>
      <c r="D15" s="423" t="s">
        <v>682</v>
      </c>
      <c r="E15" s="428" t="s">
        <v>468</v>
      </c>
      <c r="F15" s="422" t="s">
        <v>467</v>
      </c>
      <c r="G15" s="425">
        <v>83.38</v>
      </c>
      <c r="H15" s="414">
        <v>91.72</v>
      </c>
    </row>
    <row r="16" spans="1:8" s="77" customFormat="1" ht="70" x14ac:dyDescent="0.25">
      <c r="A16" s="482" t="s">
        <v>750</v>
      </c>
      <c r="B16" s="480" t="s">
        <v>18</v>
      </c>
      <c r="C16" s="422">
        <v>90697</v>
      </c>
      <c r="D16" s="423" t="s">
        <v>683</v>
      </c>
      <c r="E16" s="428" t="s">
        <v>468</v>
      </c>
      <c r="F16" s="422" t="s">
        <v>467</v>
      </c>
      <c r="G16" s="425">
        <v>83.38</v>
      </c>
      <c r="H16" s="414">
        <v>91.72</v>
      </c>
    </row>
    <row r="17" spans="1:11" s="77" customFormat="1" ht="52.5" x14ac:dyDescent="0.25">
      <c r="A17" s="482" t="s">
        <v>750</v>
      </c>
      <c r="B17" s="480" t="s">
        <v>18</v>
      </c>
      <c r="C17" s="422">
        <v>90698</v>
      </c>
      <c r="D17" s="423" t="s">
        <v>670</v>
      </c>
      <c r="E17" s="424" t="s">
        <v>241</v>
      </c>
      <c r="F17" s="422" t="s">
        <v>164</v>
      </c>
      <c r="G17" s="425">
        <v>61.94</v>
      </c>
      <c r="H17" s="414">
        <v>68.13</v>
      </c>
    </row>
    <row r="18" spans="1:11" s="77" customFormat="1" ht="52.5" x14ac:dyDescent="0.25">
      <c r="A18" s="482" t="s">
        <v>750</v>
      </c>
      <c r="B18" s="480" t="s">
        <v>18</v>
      </c>
      <c r="C18" s="422">
        <v>90700</v>
      </c>
      <c r="D18" s="423" t="s">
        <v>242</v>
      </c>
      <c r="E18" s="424" t="s">
        <v>243</v>
      </c>
      <c r="F18" s="422" t="s">
        <v>154</v>
      </c>
      <c r="G18" s="425">
        <v>18.63</v>
      </c>
      <c r="H18" s="414">
        <v>20.49</v>
      </c>
    </row>
    <row r="19" spans="1:11" s="78" customFormat="1" ht="52.5" x14ac:dyDescent="0.3">
      <c r="A19" s="482" t="s">
        <v>750</v>
      </c>
      <c r="B19" s="480" t="s">
        <v>18</v>
      </c>
      <c r="C19" s="422">
        <v>90700</v>
      </c>
      <c r="D19" s="423" t="s">
        <v>671</v>
      </c>
      <c r="E19" s="424" t="s">
        <v>243</v>
      </c>
      <c r="F19" s="422" t="s">
        <v>156</v>
      </c>
      <c r="G19" s="425">
        <v>18.63</v>
      </c>
      <c r="H19" s="414">
        <v>20.49</v>
      </c>
    </row>
    <row r="20" spans="1:11" s="78" customFormat="1" ht="52.5" x14ac:dyDescent="0.3">
      <c r="A20" s="482" t="s">
        <v>750</v>
      </c>
      <c r="B20" s="480" t="s">
        <v>18</v>
      </c>
      <c r="C20" s="426">
        <v>90702</v>
      </c>
      <c r="D20" s="423" t="s">
        <v>679</v>
      </c>
      <c r="E20" s="424" t="s">
        <v>244</v>
      </c>
      <c r="F20" s="422" t="s">
        <v>245</v>
      </c>
      <c r="G20" s="425">
        <v>59.59</v>
      </c>
      <c r="H20" s="415">
        <v>65.55</v>
      </c>
      <c r="K20" s="292"/>
    </row>
    <row r="21" spans="1:11" s="78" customFormat="1" ht="52.5" x14ac:dyDescent="0.3">
      <c r="A21" s="482" t="s">
        <v>750</v>
      </c>
      <c r="B21" s="480" t="s">
        <v>18</v>
      </c>
      <c r="C21" s="422">
        <v>90723</v>
      </c>
      <c r="D21" s="423" t="s">
        <v>262</v>
      </c>
      <c r="E21" s="424" t="s">
        <v>263</v>
      </c>
      <c r="F21" s="422" t="s">
        <v>264</v>
      </c>
      <c r="G21" s="425">
        <v>60.96</v>
      </c>
      <c r="H21" s="415">
        <v>67.069999999999993</v>
      </c>
    </row>
    <row r="22" spans="1:11" s="77" customFormat="1" ht="52.5" x14ac:dyDescent="0.25">
      <c r="A22" s="482" t="s">
        <v>750</v>
      </c>
      <c r="B22" s="480" t="s">
        <v>62</v>
      </c>
      <c r="C22" s="422">
        <v>90714</v>
      </c>
      <c r="D22" s="423" t="s">
        <v>253</v>
      </c>
      <c r="E22" s="424" t="s">
        <v>254</v>
      </c>
      <c r="F22" s="422" t="s">
        <v>202</v>
      </c>
      <c r="G22" s="425">
        <v>16.420000000000002</v>
      </c>
      <c r="H22" s="414">
        <v>18.059999999999999</v>
      </c>
    </row>
    <row r="23" spans="1:11" s="77" customFormat="1" ht="52.5" x14ac:dyDescent="0.25">
      <c r="A23" s="482" t="s">
        <v>750</v>
      </c>
      <c r="B23" s="480" t="s">
        <v>62</v>
      </c>
      <c r="C23" s="422">
        <v>90714</v>
      </c>
      <c r="D23" s="423" t="s">
        <v>674</v>
      </c>
      <c r="E23" s="424" t="s">
        <v>254</v>
      </c>
      <c r="F23" s="422" t="s">
        <v>202</v>
      </c>
      <c r="G23" s="425">
        <v>16.420000000000002</v>
      </c>
      <c r="H23" s="414">
        <v>18.059999999999999</v>
      </c>
    </row>
    <row r="24" spans="1:11" s="77" customFormat="1" ht="52.5" x14ac:dyDescent="0.25">
      <c r="A24" s="482" t="s">
        <v>750</v>
      </c>
      <c r="B24" s="480" t="s">
        <v>62</v>
      </c>
      <c r="C24" s="422">
        <v>90714</v>
      </c>
      <c r="D24" s="423" t="s">
        <v>255</v>
      </c>
      <c r="E24" s="424" t="s">
        <v>256</v>
      </c>
      <c r="F24" s="422" t="s">
        <v>204</v>
      </c>
      <c r="G24" s="425">
        <v>16.420000000000002</v>
      </c>
      <c r="H24" s="414">
        <v>18.059999999999999</v>
      </c>
    </row>
    <row r="25" spans="1:11" s="77" customFormat="1" ht="52.5" x14ac:dyDescent="0.25">
      <c r="A25" s="482" t="s">
        <v>750</v>
      </c>
      <c r="B25" s="480" t="s">
        <v>62</v>
      </c>
      <c r="C25" s="422">
        <v>90715</v>
      </c>
      <c r="D25" s="423" t="s">
        <v>257</v>
      </c>
      <c r="E25" s="424" t="s">
        <v>258</v>
      </c>
      <c r="F25" s="422" t="s">
        <v>206</v>
      </c>
      <c r="G25" s="425">
        <v>32.729999999999997</v>
      </c>
      <c r="H25" s="414">
        <v>36</v>
      </c>
    </row>
    <row r="26" spans="1:11" s="77" customFormat="1" ht="52.5" x14ac:dyDescent="0.25">
      <c r="A26" s="482" t="s">
        <v>750</v>
      </c>
      <c r="B26" s="480" t="s">
        <v>62</v>
      </c>
      <c r="C26" s="422">
        <v>90715</v>
      </c>
      <c r="D26" s="423" t="s">
        <v>675</v>
      </c>
      <c r="E26" s="424" t="s">
        <v>258</v>
      </c>
      <c r="F26" s="422" t="s">
        <v>206</v>
      </c>
      <c r="G26" s="425">
        <v>32.729999999999997</v>
      </c>
      <c r="H26" s="414">
        <v>36</v>
      </c>
    </row>
    <row r="27" spans="1:11" s="77" customFormat="1" ht="52.5" x14ac:dyDescent="0.25">
      <c r="A27" s="482" t="s">
        <v>750</v>
      </c>
      <c r="B27" s="480" t="s">
        <v>62</v>
      </c>
      <c r="C27" s="422">
        <v>90715</v>
      </c>
      <c r="D27" s="423" t="s">
        <v>259</v>
      </c>
      <c r="E27" s="424" t="s">
        <v>258</v>
      </c>
      <c r="F27" s="422" t="s">
        <v>207</v>
      </c>
      <c r="G27" s="425">
        <v>32.729999999999997</v>
      </c>
      <c r="H27" s="414">
        <v>36</v>
      </c>
    </row>
    <row r="28" spans="1:11" s="77" customFormat="1" ht="52.5" x14ac:dyDescent="0.25">
      <c r="A28" s="482" t="s">
        <v>750</v>
      </c>
      <c r="B28" s="480" t="s">
        <v>62</v>
      </c>
      <c r="C28" s="422">
        <v>90715</v>
      </c>
      <c r="D28" s="423" t="s">
        <v>676</v>
      </c>
      <c r="E28" s="424" t="s">
        <v>258</v>
      </c>
      <c r="F28" s="422" t="s">
        <v>207</v>
      </c>
      <c r="G28" s="425">
        <v>32.729999999999997</v>
      </c>
      <c r="H28" s="414">
        <v>36</v>
      </c>
    </row>
    <row r="29" spans="1:11" s="77" customFormat="1" ht="52.5" x14ac:dyDescent="0.25">
      <c r="A29" s="482" t="s">
        <v>750</v>
      </c>
      <c r="B29" s="480" t="s">
        <v>698</v>
      </c>
      <c r="C29" s="422">
        <v>90647</v>
      </c>
      <c r="D29" s="423" t="s">
        <v>226</v>
      </c>
      <c r="E29" s="424" t="s">
        <v>227</v>
      </c>
      <c r="F29" s="422" t="s">
        <v>177</v>
      </c>
      <c r="G29" s="425">
        <v>13.54</v>
      </c>
      <c r="H29" s="414">
        <v>14.89</v>
      </c>
    </row>
    <row r="30" spans="1:11" s="77" customFormat="1" ht="52.5" x14ac:dyDescent="0.25">
      <c r="A30" s="482" t="s">
        <v>750</v>
      </c>
      <c r="B30" s="480" t="s">
        <v>698</v>
      </c>
      <c r="C30" s="422">
        <v>90648</v>
      </c>
      <c r="D30" s="423" t="s">
        <v>228</v>
      </c>
      <c r="E30" s="485" t="s">
        <v>229</v>
      </c>
      <c r="F30" s="422" t="s">
        <v>178</v>
      </c>
      <c r="G30" s="425">
        <v>9.4600000000000009</v>
      </c>
      <c r="H30" s="414">
        <v>10.41</v>
      </c>
    </row>
    <row r="31" spans="1:11" s="77" customFormat="1" ht="52.5" x14ac:dyDescent="0.25">
      <c r="A31" s="482" t="s">
        <v>750</v>
      </c>
      <c r="B31" s="480" t="s">
        <v>698</v>
      </c>
      <c r="C31" s="422">
        <v>90648</v>
      </c>
      <c r="D31" s="423" t="s">
        <v>230</v>
      </c>
      <c r="E31" s="485" t="s">
        <v>229</v>
      </c>
      <c r="F31" s="422" t="s">
        <v>179</v>
      </c>
      <c r="G31" s="425">
        <v>9.4600000000000009</v>
      </c>
      <c r="H31" s="414">
        <v>10.41</v>
      </c>
    </row>
    <row r="32" spans="1:11" s="77" customFormat="1" ht="52.5" x14ac:dyDescent="0.25">
      <c r="A32" s="482" t="s">
        <v>750</v>
      </c>
      <c r="B32" s="480" t="s">
        <v>697</v>
      </c>
      <c r="C32" s="422">
        <v>90670</v>
      </c>
      <c r="D32" s="423" t="s">
        <v>233</v>
      </c>
      <c r="E32" s="424" t="s">
        <v>234</v>
      </c>
      <c r="F32" s="422" t="s">
        <v>744</v>
      </c>
      <c r="G32" s="425">
        <v>144.84</v>
      </c>
      <c r="H32" s="414">
        <v>159.32</v>
      </c>
    </row>
    <row r="33" spans="1:9" s="77" customFormat="1" ht="52.5" x14ac:dyDescent="0.25">
      <c r="A33" s="482" t="s">
        <v>750</v>
      </c>
      <c r="B33" s="480" t="s">
        <v>697</v>
      </c>
      <c r="C33" s="429" t="s">
        <v>734</v>
      </c>
      <c r="D33" s="427" t="s">
        <v>735</v>
      </c>
      <c r="E33" s="430" t="s">
        <v>712</v>
      </c>
      <c r="F33" s="412" t="s">
        <v>745</v>
      </c>
      <c r="G33" s="425" t="s">
        <v>465</v>
      </c>
      <c r="H33" s="414">
        <v>159.32</v>
      </c>
    </row>
    <row r="34" spans="1:9" s="77" customFormat="1" ht="52.5" x14ac:dyDescent="0.25">
      <c r="A34" s="482" t="s">
        <v>750</v>
      </c>
      <c r="B34" s="480" t="s">
        <v>697</v>
      </c>
      <c r="C34" s="422">
        <v>90671</v>
      </c>
      <c r="D34" s="423" t="s">
        <v>689</v>
      </c>
      <c r="E34" s="424" t="s">
        <v>690</v>
      </c>
      <c r="F34" s="422" t="s">
        <v>746</v>
      </c>
      <c r="G34" s="425">
        <v>165.52</v>
      </c>
      <c r="H34" s="414">
        <v>182.07</v>
      </c>
    </row>
    <row r="35" spans="1:9" s="77" customFormat="1" ht="70" x14ac:dyDescent="0.25">
      <c r="A35" s="482" t="s">
        <v>750</v>
      </c>
      <c r="B35" s="480" t="s">
        <v>697</v>
      </c>
      <c r="C35" s="422">
        <v>90732</v>
      </c>
      <c r="D35" s="423" t="s">
        <v>265</v>
      </c>
      <c r="E35" s="424" t="s">
        <v>266</v>
      </c>
      <c r="F35" s="422" t="s">
        <v>195</v>
      </c>
      <c r="G35" s="425">
        <v>59.78</v>
      </c>
      <c r="H35" s="414">
        <v>65.760000000000005</v>
      </c>
    </row>
    <row r="36" spans="1:9" ht="52.5" x14ac:dyDescent="0.3">
      <c r="A36" s="482" t="s">
        <v>750</v>
      </c>
      <c r="B36" s="480" t="s">
        <v>700</v>
      </c>
      <c r="C36" s="422">
        <v>90713</v>
      </c>
      <c r="D36" s="423" t="s">
        <v>251</v>
      </c>
      <c r="E36" s="424" t="s">
        <v>252</v>
      </c>
      <c r="F36" s="422" t="s">
        <v>167</v>
      </c>
      <c r="G36" s="425">
        <v>13.9</v>
      </c>
      <c r="H36" s="414">
        <v>15.29</v>
      </c>
    </row>
    <row r="37" spans="1:9" s="77" customFormat="1" ht="52.5" x14ac:dyDescent="0.25">
      <c r="A37" s="482" t="s">
        <v>750</v>
      </c>
      <c r="B37" s="480" t="s">
        <v>124</v>
      </c>
      <c r="C37" s="431">
        <v>90707</v>
      </c>
      <c r="D37" s="423" t="s">
        <v>247</v>
      </c>
      <c r="E37" s="484" t="s">
        <v>248</v>
      </c>
      <c r="F37" s="422" t="s">
        <v>189</v>
      </c>
      <c r="G37" s="425">
        <v>21.77</v>
      </c>
      <c r="H37" s="414">
        <v>23.95</v>
      </c>
    </row>
    <row r="38" spans="1:9" s="77" customFormat="1" ht="52.5" x14ac:dyDescent="0.25">
      <c r="A38" s="482" t="s">
        <v>750</v>
      </c>
      <c r="B38" s="480" t="s">
        <v>124</v>
      </c>
      <c r="C38" s="431">
        <v>90707</v>
      </c>
      <c r="D38" s="423" t="s">
        <v>686</v>
      </c>
      <c r="E38" s="484" t="s">
        <v>248</v>
      </c>
      <c r="F38" s="431" t="s">
        <v>687</v>
      </c>
      <c r="G38" s="425">
        <v>24.14</v>
      </c>
      <c r="H38" s="414">
        <v>23.95</v>
      </c>
    </row>
    <row r="39" spans="1:9" s="77" customFormat="1" ht="52.5" x14ac:dyDescent="0.25">
      <c r="A39" s="482" t="s">
        <v>750</v>
      </c>
      <c r="B39" s="480" t="s">
        <v>124</v>
      </c>
      <c r="C39" s="422">
        <v>90710</v>
      </c>
      <c r="D39" s="423" t="s">
        <v>249</v>
      </c>
      <c r="E39" s="424" t="s">
        <v>250</v>
      </c>
      <c r="F39" s="422" t="s">
        <v>191</v>
      </c>
      <c r="G39" s="425">
        <v>138.66999999999999</v>
      </c>
      <c r="H39" s="414">
        <v>152.54</v>
      </c>
    </row>
    <row r="40" spans="1:9" s="77" customFormat="1" ht="52.5" x14ac:dyDescent="0.25">
      <c r="A40" s="482" t="s">
        <v>750</v>
      </c>
      <c r="B40" s="480" t="s">
        <v>65</v>
      </c>
      <c r="C40" s="422">
        <v>90716</v>
      </c>
      <c r="D40" s="423" t="s">
        <v>260</v>
      </c>
      <c r="E40" s="424" t="s">
        <v>261</v>
      </c>
      <c r="F40" s="422" t="s">
        <v>209</v>
      </c>
      <c r="G40" s="425">
        <v>110.28</v>
      </c>
      <c r="H40" s="414">
        <v>121.31</v>
      </c>
    </row>
    <row r="41" spans="1:9" s="77" customFormat="1" ht="52.5" x14ac:dyDescent="0.25">
      <c r="A41" s="482" t="s">
        <v>750</v>
      </c>
      <c r="B41" s="480" t="s">
        <v>699</v>
      </c>
      <c r="C41" s="422">
        <v>90651</v>
      </c>
      <c r="D41" s="423" t="s">
        <v>232</v>
      </c>
      <c r="E41" s="432" t="s">
        <v>231</v>
      </c>
      <c r="F41" s="422" t="s">
        <v>181</v>
      </c>
      <c r="G41" s="425">
        <v>189.08</v>
      </c>
      <c r="H41" s="414">
        <v>207.99</v>
      </c>
    </row>
    <row r="42" spans="1:9" s="77" customFormat="1" ht="52.5" x14ac:dyDescent="0.25">
      <c r="A42" s="482" t="s">
        <v>750</v>
      </c>
      <c r="B42" s="480" t="s">
        <v>123</v>
      </c>
      <c r="C42" s="422">
        <v>90620</v>
      </c>
      <c r="D42" s="433" t="s">
        <v>219</v>
      </c>
      <c r="E42" s="432" t="s">
        <v>220</v>
      </c>
      <c r="F42" s="422" t="s">
        <v>184</v>
      </c>
      <c r="G42" s="425">
        <v>120.84</v>
      </c>
      <c r="H42" s="414">
        <v>132.91999999999999</v>
      </c>
      <c r="I42" s="88"/>
    </row>
    <row r="43" spans="1:9" s="77" customFormat="1" ht="52.5" x14ac:dyDescent="0.25">
      <c r="A43" s="482" t="s">
        <v>750</v>
      </c>
      <c r="B43" s="480" t="s">
        <v>123</v>
      </c>
      <c r="C43" s="422">
        <v>90621</v>
      </c>
      <c r="D43" s="423" t="s">
        <v>221</v>
      </c>
      <c r="E43" s="424" t="s">
        <v>222</v>
      </c>
      <c r="F43" s="422" t="s">
        <v>183</v>
      </c>
      <c r="G43" s="425">
        <v>115.17</v>
      </c>
      <c r="H43" s="414">
        <v>126.69</v>
      </c>
    </row>
    <row r="44" spans="1:9" s="77" customFormat="1" ht="52.5" x14ac:dyDescent="0.25">
      <c r="A44" s="482" t="s">
        <v>750</v>
      </c>
      <c r="B44" s="480" t="s">
        <v>726</v>
      </c>
      <c r="C44" s="422">
        <v>90619</v>
      </c>
      <c r="D44" s="423" t="s">
        <v>466</v>
      </c>
      <c r="E44" s="428" t="s">
        <v>464</v>
      </c>
      <c r="F44" s="422" t="s">
        <v>685</v>
      </c>
      <c r="G44" s="425">
        <v>96.15</v>
      </c>
      <c r="H44" s="414">
        <v>105.77</v>
      </c>
    </row>
    <row r="45" spans="1:9" s="77" customFormat="1" ht="52.5" x14ac:dyDescent="0.25">
      <c r="A45" s="482" t="s">
        <v>750</v>
      </c>
      <c r="B45" s="480" t="s">
        <v>726</v>
      </c>
      <c r="C45" s="422">
        <v>90734</v>
      </c>
      <c r="D45" s="423" t="s">
        <v>267</v>
      </c>
      <c r="E45" s="424" t="s">
        <v>268</v>
      </c>
      <c r="F45" s="422" t="s">
        <v>186</v>
      </c>
      <c r="G45" s="425">
        <v>96.15</v>
      </c>
      <c r="H45" s="414">
        <v>105.77</v>
      </c>
    </row>
    <row r="46" spans="1:9" s="77" customFormat="1" ht="52.5" x14ac:dyDescent="0.25">
      <c r="A46" s="482" t="s">
        <v>750</v>
      </c>
      <c r="B46" s="480" t="s">
        <v>726</v>
      </c>
      <c r="C46" s="422">
        <v>90734</v>
      </c>
      <c r="D46" s="423" t="s">
        <v>269</v>
      </c>
      <c r="E46" s="424" t="s">
        <v>268</v>
      </c>
      <c r="F46" s="422" t="s">
        <v>187</v>
      </c>
      <c r="G46" s="425">
        <v>96.15</v>
      </c>
      <c r="H46" s="414">
        <v>105.77</v>
      </c>
    </row>
    <row r="47" spans="1:9" s="79" customFormat="1" ht="52.5" x14ac:dyDescent="0.25">
      <c r="A47" s="482" t="s">
        <v>750</v>
      </c>
      <c r="B47" s="480" t="s">
        <v>732</v>
      </c>
      <c r="C47" s="422">
        <v>90672</v>
      </c>
      <c r="D47" s="423" t="s">
        <v>710</v>
      </c>
      <c r="E47" s="434" t="s">
        <v>280</v>
      </c>
      <c r="F47" s="426" t="s">
        <v>281</v>
      </c>
      <c r="G47" s="435">
        <v>18.88</v>
      </c>
      <c r="H47" s="416">
        <v>20.77</v>
      </c>
    </row>
    <row r="48" spans="1:9" s="79" customFormat="1" ht="52.5" x14ac:dyDescent="0.25">
      <c r="A48" s="482" t="s">
        <v>750</v>
      </c>
      <c r="B48" s="480" t="s">
        <v>732</v>
      </c>
      <c r="C48" s="422">
        <v>90674</v>
      </c>
      <c r="D48" s="423" t="s">
        <v>706</v>
      </c>
      <c r="E48" s="432" t="s">
        <v>282</v>
      </c>
      <c r="F48" s="426" t="s">
        <v>211</v>
      </c>
      <c r="G48" s="435">
        <v>16.02</v>
      </c>
      <c r="H48" s="416">
        <v>17.62</v>
      </c>
    </row>
    <row r="49" spans="1:8" s="87" customFormat="1" ht="52.5" x14ac:dyDescent="0.25">
      <c r="A49" s="482" t="s">
        <v>750</v>
      </c>
      <c r="B49" s="480" t="s">
        <v>732</v>
      </c>
      <c r="C49" s="422">
        <v>90686</v>
      </c>
      <c r="D49" s="423" t="s">
        <v>707</v>
      </c>
      <c r="E49" s="432" t="s">
        <v>274</v>
      </c>
      <c r="F49" s="426" t="s">
        <v>385</v>
      </c>
      <c r="G49" s="435">
        <v>13.5</v>
      </c>
      <c r="H49" s="416">
        <v>14.85</v>
      </c>
    </row>
    <row r="50" spans="1:8" s="87" customFormat="1" ht="52.5" x14ac:dyDescent="0.25">
      <c r="A50" s="482" t="s">
        <v>750</v>
      </c>
      <c r="B50" s="480" t="s">
        <v>732</v>
      </c>
      <c r="C50" s="422">
        <v>90686</v>
      </c>
      <c r="D50" s="423" t="s">
        <v>708</v>
      </c>
      <c r="E50" s="432" t="s">
        <v>274</v>
      </c>
      <c r="F50" s="426" t="s">
        <v>386</v>
      </c>
      <c r="G50" s="435">
        <v>13.5</v>
      </c>
      <c r="H50" s="416">
        <v>14.85</v>
      </c>
    </row>
    <row r="51" spans="1:8" s="87" customFormat="1" ht="53" thickBot="1" x14ac:dyDescent="0.3">
      <c r="A51" s="482" t="s">
        <v>750</v>
      </c>
      <c r="B51" s="481" t="s">
        <v>732</v>
      </c>
      <c r="C51" s="436">
        <v>90688</v>
      </c>
      <c r="D51" s="437" t="s">
        <v>709</v>
      </c>
      <c r="E51" s="438" t="s">
        <v>278</v>
      </c>
      <c r="F51" s="439" t="s">
        <v>387</v>
      </c>
      <c r="G51" s="440">
        <v>13.55</v>
      </c>
      <c r="H51" s="417">
        <v>14.91</v>
      </c>
    </row>
  </sheetData>
  <autoFilter ref="A2:H51" xr:uid="{894D14CB-A10E-4112-8B60-1E0272ADFAC2}"/>
  <pageMargins left="0.25" right="0.25" top="0.75" bottom="0.5" header="0.3" footer="0.3"/>
  <pageSetup scale="81" fitToHeight="0" orientation="landscape" r:id="rId1"/>
  <headerFooter>
    <oddHeader xml:space="preserve">&amp;L&amp;G&amp;C&amp;"-,Bold"&amp;12
&amp;R&amp;"Segoe UI,Regular"&amp;20 &amp;28 2023-24 Vaccine Assessment Grid </oddHeader>
    <oddFooter xml:space="preserve">&amp;L&amp;"Segoe UI,Regular"Page &amp;P&amp;C&amp;"Segoe UI,Regular"This document is available in PDF and Excel versions at: &amp;K0070C0https://wavaccine.org/assessment-grid/&amp;R&amp;"Segoe UI,Bold"&amp;12&amp;KFF0000
APPROVED April 25, 2023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sheetPr>
  <dimension ref="A1:E37"/>
  <sheetViews>
    <sheetView zoomScaleNormal="100" workbookViewId="0"/>
  </sheetViews>
  <sheetFormatPr defaultRowHeight="15.5" x14ac:dyDescent="0.35"/>
  <cols>
    <col min="1" max="1" width="28.453125" style="468" bestFit="1" customWidth="1"/>
    <col min="2" max="2" width="10.81640625" style="468" bestFit="1" customWidth="1"/>
    <col min="3" max="3" width="29.7265625" style="468" bestFit="1" customWidth="1"/>
    <col min="4" max="4" width="66.90625" style="468" bestFit="1" customWidth="1"/>
    <col min="5" max="5" width="39.453125" style="468" bestFit="1" customWidth="1"/>
  </cols>
  <sheetData>
    <row r="1" spans="1:5" ht="16" thickBot="1" x14ac:dyDescent="0.4">
      <c r="A1" s="486" t="s">
        <v>752</v>
      </c>
    </row>
    <row r="2" spans="1:5" ht="35" x14ac:dyDescent="0.35">
      <c r="A2" s="483" t="s">
        <v>741</v>
      </c>
      <c r="B2" s="446" t="s">
        <v>16</v>
      </c>
      <c r="C2" s="446" t="s">
        <v>738</v>
      </c>
      <c r="D2" s="446" t="s">
        <v>739</v>
      </c>
      <c r="E2" s="447" t="s">
        <v>740</v>
      </c>
    </row>
    <row r="3" spans="1:5" ht="35" x14ac:dyDescent="0.35">
      <c r="A3" s="480" t="s">
        <v>18</v>
      </c>
      <c r="B3" s="448">
        <v>90636</v>
      </c>
      <c r="C3" s="432" t="s">
        <v>375</v>
      </c>
      <c r="D3" s="424" t="s">
        <v>737</v>
      </c>
      <c r="E3" s="456" t="s">
        <v>377</v>
      </c>
    </row>
    <row r="4" spans="1:5" ht="52.5" x14ac:dyDescent="0.35">
      <c r="A4" s="480" t="s">
        <v>18</v>
      </c>
      <c r="B4" s="448">
        <v>90696</v>
      </c>
      <c r="C4" s="432" t="s">
        <v>677</v>
      </c>
      <c r="D4" s="424" t="s">
        <v>239</v>
      </c>
      <c r="E4" s="456" t="s">
        <v>160</v>
      </c>
    </row>
    <row r="5" spans="1:5" ht="52.5" x14ac:dyDescent="0.35">
      <c r="A5" s="480" t="s">
        <v>18</v>
      </c>
      <c r="B5" s="448">
        <v>90698</v>
      </c>
      <c r="C5" s="432" t="s">
        <v>240</v>
      </c>
      <c r="D5" s="424" t="s">
        <v>241</v>
      </c>
      <c r="E5" s="456" t="s">
        <v>164</v>
      </c>
    </row>
    <row r="6" spans="1:5" ht="52.5" x14ac:dyDescent="0.35">
      <c r="A6" s="480" t="s">
        <v>18</v>
      </c>
      <c r="B6" s="448">
        <v>90700</v>
      </c>
      <c r="C6" s="432" t="s">
        <v>667</v>
      </c>
      <c r="D6" s="424" t="s">
        <v>243</v>
      </c>
      <c r="E6" s="456" t="s">
        <v>156</v>
      </c>
    </row>
    <row r="7" spans="1:5" ht="52.5" x14ac:dyDescent="0.35">
      <c r="A7" s="480" t="s">
        <v>704</v>
      </c>
      <c r="B7" s="448">
        <v>90743</v>
      </c>
      <c r="C7" s="434" t="s">
        <v>34</v>
      </c>
      <c r="D7" s="424" t="s">
        <v>369</v>
      </c>
      <c r="E7" s="474" t="s">
        <v>370</v>
      </c>
    </row>
    <row r="8" spans="1:5" ht="52.5" x14ac:dyDescent="0.35">
      <c r="A8" s="480" t="s">
        <v>699</v>
      </c>
      <c r="B8" s="448">
        <v>90650</v>
      </c>
      <c r="C8" s="434" t="s">
        <v>116</v>
      </c>
      <c r="D8" s="424" t="s">
        <v>368</v>
      </c>
      <c r="E8" s="474" t="s">
        <v>296</v>
      </c>
    </row>
    <row r="9" spans="1:5" ht="52.5" x14ac:dyDescent="0.35">
      <c r="A9" s="480" t="s">
        <v>699</v>
      </c>
      <c r="B9" s="448" t="s">
        <v>366</v>
      </c>
      <c r="C9" s="434" t="s">
        <v>114</v>
      </c>
      <c r="D9" s="424" t="s">
        <v>367</v>
      </c>
      <c r="E9" s="474" t="s">
        <v>295</v>
      </c>
    </row>
    <row r="10" spans="1:5" ht="52.5" x14ac:dyDescent="0.45">
      <c r="A10" s="480" t="s">
        <v>732</v>
      </c>
      <c r="B10" s="449">
        <v>90672</v>
      </c>
      <c r="C10" s="450" t="s">
        <v>747</v>
      </c>
      <c r="D10" s="451" t="s">
        <v>280</v>
      </c>
      <c r="E10" s="452" t="s">
        <v>281</v>
      </c>
    </row>
    <row r="11" spans="1:5" ht="52.5" x14ac:dyDescent="0.35">
      <c r="A11" s="480" t="s">
        <v>732</v>
      </c>
      <c r="B11" s="449">
        <v>90672</v>
      </c>
      <c r="C11" s="432" t="s">
        <v>462</v>
      </c>
      <c r="D11" s="453" t="s">
        <v>280</v>
      </c>
      <c r="E11" s="452" t="s">
        <v>281</v>
      </c>
    </row>
    <row r="12" spans="1:5" ht="52.5" x14ac:dyDescent="0.45">
      <c r="A12" s="480" t="s">
        <v>732</v>
      </c>
      <c r="B12" s="449">
        <v>90672</v>
      </c>
      <c r="C12" s="450" t="s">
        <v>462</v>
      </c>
      <c r="D12" s="451" t="s">
        <v>280</v>
      </c>
      <c r="E12" s="452" t="s">
        <v>281</v>
      </c>
    </row>
    <row r="13" spans="1:5" ht="52.5" x14ac:dyDescent="0.35">
      <c r="A13" s="480" t="s">
        <v>732</v>
      </c>
      <c r="B13" s="449">
        <v>90672</v>
      </c>
      <c r="C13" s="423" t="s">
        <v>663</v>
      </c>
      <c r="D13" s="434" t="s">
        <v>280</v>
      </c>
      <c r="E13" s="452" t="s">
        <v>281</v>
      </c>
    </row>
    <row r="14" spans="1:5" ht="52.5" x14ac:dyDescent="0.35">
      <c r="A14" s="480" t="s">
        <v>732</v>
      </c>
      <c r="B14" s="449">
        <v>90674</v>
      </c>
      <c r="C14" s="454" t="s">
        <v>398</v>
      </c>
      <c r="D14" s="451" t="s">
        <v>282</v>
      </c>
      <c r="E14" s="452" t="s">
        <v>211</v>
      </c>
    </row>
    <row r="15" spans="1:5" ht="52.5" x14ac:dyDescent="0.35">
      <c r="A15" s="480" t="s">
        <v>732</v>
      </c>
      <c r="B15" s="449">
        <v>90674</v>
      </c>
      <c r="C15" s="454" t="s">
        <v>463</v>
      </c>
      <c r="D15" s="451" t="s">
        <v>282</v>
      </c>
      <c r="E15" s="452" t="s">
        <v>211</v>
      </c>
    </row>
    <row r="16" spans="1:5" ht="52.5" x14ac:dyDescent="0.35">
      <c r="A16" s="480" t="s">
        <v>732</v>
      </c>
      <c r="B16" s="449">
        <v>90674</v>
      </c>
      <c r="C16" s="432" t="s">
        <v>658</v>
      </c>
      <c r="D16" s="455" t="s">
        <v>282</v>
      </c>
      <c r="E16" s="452" t="s">
        <v>211</v>
      </c>
    </row>
    <row r="17" spans="1:5" ht="52.5" x14ac:dyDescent="0.35">
      <c r="A17" s="480" t="s">
        <v>732</v>
      </c>
      <c r="B17" s="449">
        <v>90674</v>
      </c>
      <c r="C17" s="423" t="s">
        <v>662</v>
      </c>
      <c r="D17" s="432" t="s">
        <v>282</v>
      </c>
      <c r="E17" s="452" t="s">
        <v>211</v>
      </c>
    </row>
    <row r="18" spans="1:5" ht="52.5" x14ac:dyDescent="0.35">
      <c r="A18" s="480" t="s">
        <v>732</v>
      </c>
      <c r="B18" s="448">
        <v>90685</v>
      </c>
      <c r="C18" s="434" t="s">
        <v>371</v>
      </c>
      <c r="D18" s="424" t="s">
        <v>362</v>
      </c>
      <c r="E18" s="456" t="s">
        <v>300</v>
      </c>
    </row>
    <row r="19" spans="1:5" ht="52.5" x14ac:dyDescent="0.35">
      <c r="A19" s="480" t="s">
        <v>732</v>
      </c>
      <c r="B19" s="448">
        <v>90685</v>
      </c>
      <c r="C19" s="432" t="s">
        <v>361</v>
      </c>
      <c r="D19" s="424" t="s">
        <v>362</v>
      </c>
      <c r="E19" s="456" t="s">
        <v>300</v>
      </c>
    </row>
    <row r="20" spans="1:5" ht="35" x14ac:dyDescent="0.35">
      <c r="A20" s="480" t="s">
        <v>732</v>
      </c>
      <c r="B20" s="457">
        <v>90686</v>
      </c>
      <c r="C20" s="423" t="s">
        <v>664</v>
      </c>
      <c r="D20" s="432" t="s">
        <v>274</v>
      </c>
      <c r="E20" s="452" t="s">
        <v>385</v>
      </c>
    </row>
    <row r="21" spans="1:5" ht="35" x14ac:dyDescent="0.45">
      <c r="A21" s="480" t="s">
        <v>732</v>
      </c>
      <c r="B21" s="457">
        <v>90686</v>
      </c>
      <c r="C21" s="450" t="s">
        <v>399</v>
      </c>
      <c r="D21" s="451" t="s">
        <v>274</v>
      </c>
      <c r="E21" s="452" t="s">
        <v>385</v>
      </c>
    </row>
    <row r="22" spans="1:5" ht="35" x14ac:dyDescent="0.35">
      <c r="A22" s="480" t="s">
        <v>732</v>
      </c>
      <c r="B22" s="457">
        <v>90686</v>
      </c>
      <c r="C22" s="432" t="s">
        <v>459</v>
      </c>
      <c r="D22" s="432" t="s">
        <v>274</v>
      </c>
      <c r="E22" s="452" t="s">
        <v>385</v>
      </c>
    </row>
    <row r="23" spans="1:5" ht="35" x14ac:dyDescent="0.45">
      <c r="A23" s="480" t="s">
        <v>732</v>
      </c>
      <c r="B23" s="457">
        <v>90686</v>
      </c>
      <c r="C23" s="450" t="s">
        <v>273</v>
      </c>
      <c r="D23" s="451" t="s">
        <v>274</v>
      </c>
      <c r="E23" s="452" t="s">
        <v>385</v>
      </c>
    </row>
    <row r="24" spans="1:5" ht="35" x14ac:dyDescent="0.45">
      <c r="A24" s="480" t="s">
        <v>732</v>
      </c>
      <c r="B24" s="457">
        <v>90686</v>
      </c>
      <c r="C24" s="450" t="s">
        <v>275</v>
      </c>
      <c r="D24" s="451" t="s">
        <v>274</v>
      </c>
      <c r="E24" s="458" t="s">
        <v>396</v>
      </c>
    </row>
    <row r="25" spans="1:5" ht="35" x14ac:dyDescent="0.45">
      <c r="A25" s="480" t="s">
        <v>732</v>
      </c>
      <c r="B25" s="457">
        <v>90686</v>
      </c>
      <c r="C25" s="450" t="s">
        <v>400</v>
      </c>
      <c r="D25" s="451" t="s">
        <v>274</v>
      </c>
      <c r="E25" s="458" t="s">
        <v>396</v>
      </c>
    </row>
    <row r="26" spans="1:5" ht="35" x14ac:dyDescent="0.35">
      <c r="A26" s="480" t="s">
        <v>732</v>
      </c>
      <c r="B26" s="457">
        <v>90686</v>
      </c>
      <c r="C26" s="432" t="s">
        <v>460</v>
      </c>
      <c r="D26" s="432" t="s">
        <v>274</v>
      </c>
      <c r="E26" s="458" t="s">
        <v>396</v>
      </c>
    </row>
    <row r="27" spans="1:5" ht="35" x14ac:dyDescent="0.35">
      <c r="A27" s="480" t="s">
        <v>732</v>
      </c>
      <c r="B27" s="457">
        <v>90686</v>
      </c>
      <c r="C27" s="423" t="s">
        <v>665</v>
      </c>
      <c r="D27" s="432" t="s">
        <v>274</v>
      </c>
      <c r="E27" s="458" t="s">
        <v>396</v>
      </c>
    </row>
    <row r="28" spans="1:5" ht="52.5" x14ac:dyDescent="0.35">
      <c r="A28" s="480" t="s">
        <v>732</v>
      </c>
      <c r="B28" s="459">
        <v>90687</v>
      </c>
      <c r="C28" s="460" t="s">
        <v>371</v>
      </c>
      <c r="D28" s="424" t="s">
        <v>372</v>
      </c>
      <c r="E28" s="461" t="s">
        <v>305</v>
      </c>
    </row>
    <row r="29" spans="1:5" ht="35" x14ac:dyDescent="0.35">
      <c r="A29" s="480" t="s">
        <v>732</v>
      </c>
      <c r="B29" s="449">
        <v>90688</v>
      </c>
      <c r="C29" s="457" t="s">
        <v>397</v>
      </c>
      <c r="D29" s="451" t="s">
        <v>278</v>
      </c>
      <c r="E29" s="458" t="s">
        <v>415</v>
      </c>
    </row>
    <row r="30" spans="1:5" ht="35" x14ac:dyDescent="0.35">
      <c r="A30" s="480" t="s">
        <v>732</v>
      </c>
      <c r="B30" s="449">
        <v>90688</v>
      </c>
      <c r="C30" s="432" t="s">
        <v>461</v>
      </c>
      <c r="D30" s="462" t="s">
        <v>278</v>
      </c>
      <c r="E30" s="458" t="s">
        <v>415</v>
      </c>
    </row>
    <row r="31" spans="1:5" ht="35" x14ac:dyDescent="0.45">
      <c r="A31" s="480" t="s">
        <v>732</v>
      </c>
      <c r="B31" s="449">
        <v>90688</v>
      </c>
      <c r="C31" s="450" t="s">
        <v>461</v>
      </c>
      <c r="D31" s="451" t="s">
        <v>278</v>
      </c>
      <c r="E31" s="458" t="s">
        <v>415</v>
      </c>
    </row>
    <row r="32" spans="1:5" ht="35" x14ac:dyDescent="0.35">
      <c r="A32" s="480" t="s">
        <v>732</v>
      </c>
      <c r="B32" s="449">
        <v>90688</v>
      </c>
      <c r="C32" s="423" t="s">
        <v>672</v>
      </c>
      <c r="D32" s="463" t="s">
        <v>278</v>
      </c>
      <c r="E32" s="458" t="s">
        <v>415</v>
      </c>
    </row>
    <row r="33" spans="1:5" ht="70.5" thickBot="1" x14ac:dyDescent="0.4">
      <c r="A33" s="481" t="s">
        <v>726</v>
      </c>
      <c r="B33" s="464">
        <v>90644</v>
      </c>
      <c r="C33" s="465" t="s">
        <v>401</v>
      </c>
      <c r="D33" s="466" t="s">
        <v>365</v>
      </c>
      <c r="E33" s="467" t="s">
        <v>294</v>
      </c>
    </row>
    <row r="34" spans="1:5" ht="17.5" x14ac:dyDescent="0.35">
      <c r="B34" s="469"/>
      <c r="C34" s="470"/>
      <c r="D34" s="471"/>
      <c r="E34" s="472"/>
    </row>
    <row r="35" spans="1:5" ht="17.5" x14ac:dyDescent="0.35">
      <c r="B35" s="469"/>
      <c r="C35" s="470"/>
      <c r="D35" s="471"/>
      <c r="E35" s="472"/>
    </row>
    <row r="36" spans="1:5" x14ac:dyDescent="0.35">
      <c r="B36" s="473"/>
      <c r="C36" s="473"/>
      <c r="D36" s="473"/>
      <c r="E36" s="473"/>
    </row>
    <row r="37" spans="1:5" x14ac:dyDescent="0.35">
      <c r="B37" s="473"/>
      <c r="C37" s="473"/>
      <c r="D37" s="473"/>
      <c r="E37" s="473"/>
    </row>
  </sheetData>
  <autoFilter ref="A2:E33" xr:uid="{716EB79A-073E-47F3-AC92-23F1592D564A}">
    <sortState xmlns:xlrd2="http://schemas.microsoft.com/office/spreadsheetml/2017/richdata2" ref="A3:E33">
      <sortCondition ref="A3:A33"/>
      <sortCondition ref="B3:B33"/>
      <sortCondition ref="C3:C33"/>
    </sortState>
  </autoFilter>
  <pageMargins left="0.7" right="0.7" top="0.75" bottom="0.75" header="0.3" footer="0.3"/>
  <ignoredErrors>
    <ignoredError sqref="B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42" t="s">
        <v>11</v>
      </c>
      <c r="B1" s="642"/>
      <c r="C1" s="642"/>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3.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23-24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2023-04-24T14:29:27Z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